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1120" yWindow="0" windowWidth="20520" windowHeight="13600"/>
  </bookViews>
  <sheets>
    <sheet name="crystal plastic fabric" sheetId="1" r:id="rId1"/>
    <sheet name="Depth_Lookup" sheetId="2" r:id="rId2"/>
    <sheet name="definitions_list_lookup" sheetId="3" r:id="rId3"/>
    <sheet name="Foglio1" sheetId="4" r:id="rId4"/>
  </sheets>
  <externalReferences>
    <externalReference r:id="rId5"/>
    <externalReference r:id="rId6"/>
  </externalReferences>
  <definedNames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Quality_name">definitions_list_lookup!$AT$3:$AT$5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4" i="1"/>
  <c r="K4" i="1"/>
  <c r="L4" i="1"/>
  <c r="G5" i="1"/>
  <c r="J5" i="1"/>
  <c r="K5" i="1"/>
  <c r="L5" i="1"/>
  <c r="G6" i="1"/>
  <c r="J6" i="1"/>
  <c r="K6" i="1"/>
  <c r="L6" i="1"/>
  <c r="G7" i="1"/>
  <c r="J7" i="1"/>
  <c r="K7" i="1"/>
  <c r="L7" i="1"/>
  <c r="G8" i="1"/>
  <c r="J8" i="1"/>
  <c r="K8" i="1"/>
  <c r="L8" i="1"/>
  <c r="G9" i="1"/>
  <c r="J9" i="1"/>
  <c r="K9" i="1"/>
  <c r="L9" i="1"/>
  <c r="G10" i="1"/>
  <c r="J10" i="1"/>
  <c r="K10" i="1"/>
  <c r="L10" i="1"/>
  <c r="G11" i="1"/>
  <c r="J11" i="1"/>
  <c r="K11" i="1"/>
  <c r="L11" i="1"/>
  <c r="G12" i="1"/>
  <c r="J12" i="1"/>
  <c r="K12" i="1"/>
  <c r="L12" i="1"/>
  <c r="G13" i="1"/>
  <c r="J13" i="1"/>
  <c r="K13" i="1"/>
  <c r="L13" i="1"/>
  <c r="G14" i="1"/>
  <c r="J14" i="1"/>
  <c r="K14" i="1"/>
  <c r="L14" i="1"/>
  <c r="G15" i="1"/>
  <c r="J15" i="1"/>
  <c r="K15" i="1"/>
  <c r="L15" i="1"/>
  <c r="G16" i="1"/>
  <c r="J16" i="1"/>
  <c r="K16" i="1"/>
  <c r="L16" i="1"/>
  <c r="G17" i="1"/>
  <c r="J17" i="1"/>
  <c r="K17" i="1"/>
  <c r="L17" i="1"/>
  <c r="G18" i="1"/>
  <c r="J18" i="1"/>
  <c r="K18" i="1"/>
  <c r="L18" i="1"/>
  <c r="G19" i="1"/>
  <c r="J19" i="1"/>
  <c r="K19" i="1"/>
  <c r="L19" i="1"/>
  <c r="G20" i="1"/>
  <c r="J20" i="1"/>
  <c r="K20" i="1"/>
  <c r="L20" i="1"/>
  <c r="G21" i="1"/>
  <c r="J21" i="1"/>
  <c r="K21" i="1"/>
  <c r="L21" i="1"/>
  <c r="G22" i="1"/>
  <c r="J22" i="1"/>
  <c r="K22" i="1"/>
  <c r="L22" i="1"/>
  <c r="G23" i="1"/>
  <c r="J23" i="1"/>
  <c r="K23" i="1"/>
  <c r="L23" i="1"/>
  <c r="G24" i="1"/>
  <c r="J24" i="1"/>
  <c r="K24" i="1"/>
  <c r="L24" i="1"/>
  <c r="G25" i="1"/>
  <c r="J25" i="1"/>
  <c r="K25" i="1"/>
  <c r="L25" i="1"/>
  <c r="G26" i="1"/>
  <c r="J26" i="1"/>
  <c r="K26" i="1"/>
  <c r="L26" i="1"/>
  <c r="G27" i="1"/>
  <c r="J27" i="1"/>
  <c r="K27" i="1"/>
  <c r="L27" i="1"/>
  <c r="G28" i="1"/>
  <c r="J28" i="1"/>
  <c r="K28" i="1"/>
  <c r="L28" i="1"/>
  <c r="G29" i="1"/>
  <c r="J29" i="1"/>
  <c r="K29" i="1"/>
  <c r="L29" i="1"/>
  <c r="G30" i="1"/>
  <c r="J30" i="1"/>
  <c r="K30" i="1"/>
  <c r="L30" i="1"/>
  <c r="G31" i="1"/>
  <c r="J31" i="1"/>
  <c r="K31" i="1"/>
  <c r="L31" i="1"/>
  <c r="G32" i="1"/>
  <c r="J32" i="1"/>
  <c r="K32" i="1"/>
  <c r="L32" i="1"/>
  <c r="G33" i="1"/>
  <c r="J33" i="1"/>
  <c r="K33" i="1"/>
  <c r="L33" i="1"/>
  <c r="G34" i="1"/>
  <c r="J34" i="1"/>
  <c r="K34" i="1"/>
  <c r="L34" i="1"/>
  <c r="G35" i="1"/>
  <c r="J35" i="1"/>
  <c r="K35" i="1"/>
  <c r="L35" i="1"/>
  <c r="G36" i="1"/>
  <c r="J36" i="1"/>
  <c r="K36" i="1"/>
  <c r="L36" i="1"/>
  <c r="G37" i="1"/>
  <c r="J37" i="1"/>
  <c r="K37" i="1"/>
  <c r="L37" i="1"/>
  <c r="G38" i="1"/>
  <c r="J38" i="1"/>
  <c r="K38" i="1"/>
  <c r="L38" i="1"/>
  <c r="G39" i="1"/>
  <c r="J39" i="1"/>
  <c r="K39" i="1"/>
  <c r="L39" i="1"/>
  <c r="G40" i="1"/>
  <c r="J40" i="1"/>
  <c r="K40" i="1"/>
  <c r="L40" i="1"/>
  <c r="G41" i="1"/>
  <c r="J41" i="1"/>
  <c r="K41" i="1"/>
  <c r="L41" i="1"/>
  <c r="G42" i="1"/>
  <c r="J42" i="1"/>
  <c r="K42" i="1"/>
  <c r="L42" i="1"/>
  <c r="G43" i="1"/>
  <c r="J43" i="1"/>
  <c r="K43" i="1"/>
  <c r="L43" i="1"/>
  <c r="G44" i="1"/>
  <c r="J44" i="1"/>
  <c r="K44" i="1"/>
  <c r="L44" i="1"/>
  <c r="G45" i="1"/>
  <c r="J45" i="1"/>
  <c r="K45" i="1"/>
  <c r="L45" i="1"/>
  <c r="G46" i="1"/>
  <c r="J46" i="1"/>
  <c r="K46" i="1"/>
  <c r="L46" i="1"/>
  <c r="G47" i="1"/>
  <c r="J47" i="1"/>
  <c r="K47" i="1"/>
  <c r="L47" i="1"/>
  <c r="G48" i="1"/>
  <c r="J48" i="1"/>
  <c r="K48" i="1"/>
  <c r="L48" i="1"/>
  <c r="G49" i="1"/>
  <c r="J49" i="1"/>
  <c r="K49" i="1"/>
  <c r="L49" i="1"/>
  <c r="G50" i="1"/>
  <c r="J50" i="1"/>
  <c r="K50" i="1"/>
  <c r="L50" i="1"/>
  <c r="G51" i="1"/>
  <c r="J51" i="1"/>
  <c r="K51" i="1"/>
  <c r="L51" i="1"/>
  <c r="G52" i="1"/>
  <c r="J52" i="1"/>
  <c r="K52" i="1"/>
  <c r="L52" i="1"/>
  <c r="G53" i="1"/>
  <c r="J53" i="1"/>
  <c r="K53" i="1"/>
  <c r="L53" i="1"/>
  <c r="G54" i="1"/>
  <c r="J54" i="1"/>
  <c r="K54" i="1"/>
  <c r="L54" i="1"/>
  <c r="G55" i="1"/>
  <c r="J55" i="1"/>
  <c r="K55" i="1"/>
  <c r="L55" i="1"/>
  <c r="G56" i="1"/>
  <c r="J56" i="1"/>
  <c r="K56" i="1"/>
  <c r="L56" i="1"/>
  <c r="G57" i="1"/>
  <c r="J57" i="1"/>
  <c r="K57" i="1"/>
  <c r="L57" i="1"/>
  <c r="G58" i="1"/>
  <c r="J58" i="1"/>
  <c r="K58" i="1"/>
  <c r="L58" i="1"/>
  <c r="G59" i="1"/>
  <c r="J59" i="1"/>
  <c r="K59" i="1"/>
  <c r="L59" i="1"/>
  <c r="G60" i="1"/>
  <c r="J60" i="1"/>
  <c r="K60" i="1"/>
  <c r="L60" i="1"/>
  <c r="G61" i="1"/>
  <c r="J61" i="1"/>
  <c r="K61" i="1"/>
  <c r="L61" i="1"/>
  <c r="G62" i="1"/>
  <c r="J62" i="1"/>
  <c r="K62" i="1"/>
  <c r="L62" i="1"/>
  <c r="G63" i="1"/>
  <c r="J63" i="1"/>
  <c r="K63" i="1"/>
  <c r="L63" i="1"/>
  <c r="G64" i="1"/>
  <c r="J64" i="1"/>
  <c r="K64" i="1"/>
  <c r="L64" i="1"/>
  <c r="G65" i="1"/>
  <c r="J65" i="1"/>
  <c r="K65" i="1"/>
  <c r="L65" i="1"/>
  <c r="G66" i="1"/>
  <c r="J66" i="1"/>
  <c r="K66" i="1"/>
  <c r="L66" i="1"/>
  <c r="G67" i="1"/>
  <c r="J67" i="1"/>
  <c r="K67" i="1"/>
  <c r="L67" i="1"/>
  <c r="G68" i="1"/>
  <c r="J68" i="1"/>
  <c r="K68" i="1"/>
  <c r="L68" i="1"/>
  <c r="G69" i="1"/>
  <c r="J69" i="1"/>
  <c r="K69" i="1"/>
  <c r="L69" i="1"/>
  <c r="G70" i="1"/>
  <c r="J70" i="1"/>
  <c r="K70" i="1"/>
  <c r="L70" i="1"/>
  <c r="G71" i="1"/>
  <c r="J71" i="1"/>
  <c r="K71" i="1"/>
  <c r="L71" i="1"/>
  <c r="G72" i="1"/>
  <c r="J72" i="1"/>
  <c r="K72" i="1"/>
  <c r="L72" i="1"/>
  <c r="G73" i="1"/>
  <c r="J73" i="1"/>
  <c r="K73" i="1"/>
  <c r="L73" i="1"/>
  <c r="G74" i="1"/>
  <c r="J74" i="1"/>
  <c r="K74" i="1"/>
  <c r="L74" i="1"/>
  <c r="G75" i="1"/>
  <c r="J75" i="1"/>
  <c r="K75" i="1"/>
  <c r="L75" i="1"/>
  <c r="G76" i="1"/>
  <c r="J76" i="1"/>
  <c r="K76" i="1"/>
  <c r="L76" i="1"/>
  <c r="G77" i="1"/>
  <c r="J77" i="1"/>
  <c r="K77" i="1"/>
  <c r="L77" i="1"/>
  <c r="G78" i="1"/>
  <c r="J78" i="1"/>
  <c r="K78" i="1"/>
  <c r="L78" i="1"/>
  <c r="G79" i="1"/>
  <c r="J79" i="1"/>
  <c r="K79" i="1"/>
  <c r="L79" i="1"/>
  <c r="G80" i="1"/>
  <c r="J80" i="1"/>
  <c r="K80" i="1"/>
  <c r="L80" i="1"/>
  <c r="G81" i="1"/>
  <c r="J81" i="1"/>
  <c r="K81" i="1"/>
  <c r="L81" i="1"/>
  <c r="G82" i="1"/>
  <c r="J82" i="1"/>
  <c r="K82" i="1"/>
  <c r="L82" i="1"/>
  <c r="G83" i="1"/>
  <c r="J83" i="1"/>
  <c r="K83" i="1"/>
  <c r="L83" i="1"/>
  <c r="G84" i="1"/>
  <c r="J84" i="1"/>
  <c r="K84" i="1"/>
  <c r="L84" i="1"/>
  <c r="G85" i="1"/>
  <c r="J85" i="1"/>
  <c r="K85" i="1"/>
  <c r="L85" i="1"/>
  <c r="G86" i="1"/>
  <c r="J86" i="1"/>
  <c r="K86" i="1"/>
  <c r="L86" i="1"/>
  <c r="G87" i="1"/>
  <c r="J87" i="1"/>
  <c r="K87" i="1"/>
  <c r="L87" i="1"/>
  <c r="G88" i="1"/>
  <c r="J88" i="1"/>
  <c r="K88" i="1"/>
  <c r="L88" i="1"/>
  <c r="G89" i="1"/>
  <c r="J89" i="1"/>
  <c r="K89" i="1"/>
  <c r="L89" i="1"/>
  <c r="G90" i="1"/>
  <c r="J90" i="1"/>
  <c r="K90" i="1"/>
  <c r="L90" i="1"/>
  <c r="G91" i="1"/>
  <c r="J91" i="1"/>
  <c r="K91" i="1"/>
  <c r="L91" i="1"/>
  <c r="G92" i="1"/>
  <c r="J92" i="1"/>
  <c r="K92" i="1"/>
  <c r="L92" i="1"/>
  <c r="G93" i="1"/>
  <c r="J93" i="1"/>
  <c r="K93" i="1"/>
  <c r="L93" i="1"/>
  <c r="G94" i="1"/>
  <c r="J94" i="1"/>
  <c r="K94" i="1"/>
  <c r="L94" i="1"/>
  <c r="G95" i="1"/>
  <c r="J95" i="1"/>
  <c r="K95" i="1"/>
  <c r="L95" i="1"/>
  <c r="G96" i="1"/>
  <c r="J96" i="1"/>
  <c r="K96" i="1"/>
  <c r="L96" i="1"/>
  <c r="G97" i="1"/>
  <c r="J97" i="1"/>
  <c r="K97" i="1"/>
  <c r="L97" i="1"/>
  <c r="G98" i="1"/>
  <c r="J98" i="1"/>
  <c r="K98" i="1"/>
  <c r="L98" i="1"/>
  <c r="G99" i="1"/>
  <c r="J99" i="1"/>
  <c r="K99" i="1"/>
  <c r="L99" i="1"/>
  <c r="G100" i="1"/>
  <c r="J100" i="1"/>
  <c r="K100" i="1"/>
  <c r="L100" i="1"/>
  <c r="G101" i="1"/>
  <c r="J101" i="1"/>
  <c r="K101" i="1"/>
  <c r="L101" i="1"/>
  <c r="G102" i="1"/>
  <c r="J102" i="1"/>
  <c r="K102" i="1"/>
  <c r="L102" i="1"/>
  <c r="G103" i="1"/>
  <c r="J103" i="1"/>
  <c r="K103" i="1"/>
  <c r="L103" i="1"/>
  <c r="G104" i="1"/>
  <c r="J104" i="1"/>
  <c r="K104" i="1"/>
  <c r="L104" i="1"/>
  <c r="G105" i="1"/>
  <c r="J105" i="1"/>
  <c r="K105" i="1"/>
  <c r="L105" i="1"/>
  <c r="G106" i="1"/>
  <c r="J106" i="1"/>
  <c r="K106" i="1"/>
  <c r="L106" i="1"/>
  <c r="G107" i="1"/>
  <c r="J107" i="1"/>
  <c r="K107" i="1"/>
  <c r="L107" i="1"/>
  <c r="G108" i="1"/>
  <c r="J108" i="1"/>
  <c r="K108" i="1"/>
  <c r="L108" i="1"/>
  <c r="G109" i="1"/>
  <c r="J109" i="1"/>
  <c r="K109" i="1"/>
  <c r="L109" i="1"/>
  <c r="G110" i="1"/>
  <c r="J110" i="1"/>
  <c r="K110" i="1"/>
  <c r="L110" i="1"/>
  <c r="G111" i="1"/>
  <c r="J111" i="1"/>
  <c r="K111" i="1"/>
  <c r="L111" i="1"/>
  <c r="G112" i="1"/>
  <c r="J112" i="1"/>
  <c r="K112" i="1"/>
  <c r="L112" i="1"/>
  <c r="G113" i="1"/>
  <c r="J113" i="1"/>
  <c r="K113" i="1"/>
  <c r="L113" i="1"/>
  <c r="G114" i="1"/>
  <c r="J114" i="1"/>
  <c r="K114" i="1"/>
  <c r="L114" i="1"/>
  <c r="G115" i="1"/>
  <c r="J115" i="1"/>
  <c r="K115" i="1"/>
  <c r="L115" i="1"/>
  <c r="G116" i="1"/>
  <c r="J116" i="1"/>
  <c r="K116" i="1"/>
  <c r="L116" i="1"/>
  <c r="G117" i="1"/>
  <c r="J117" i="1"/>
  <c r="K117" i="1"/>
  <c r="L117" i="1"/>
  <c r="G118" i="1"/>
  <c r="J118" i="1"/>
  <c r="K118" i="1"/>
  <c r="L118" i="1"/>
  <c r="G119" i="1"/>
  <c r="J119" i="1"/>
  <c r="K119" i="1"/>
  <c r="L119" i="1"/>
  <c r="G120" i="1"/>
  <c r="J120" i="1"/>
  <c r="K120" i="1"/>
  <c r="L120" i="1"/>
  <c r="G121" i="1"/>
  <c r="J121" i="1"/>
  <c r="K121" i="1"/>
  <c r="L121" i="1"/>
  <c r="G122" i="1"/>
  <c r="J122" i="1"/>
  <c r="K122" i="1"/>
  <c r="L122" i="1"/>
  <c r="G123" i="1"/>
  <c r="J123" i="1"/>
  <c r="K123" i="1"/>
  <c r="L123" i="1"/>
  <c r="G124" i="1"/>
  <c r="J124" i="1"/>
  <c r="K124" i="1"/>
  <c r="L124" i="1"/>
  <c r="G125" i="1"/>
  <c r="J125" i="1"/>
  <c r="K125" i="1"/>
  <c r="L125" i="1"/>
  <c r="G126" i="1"/>
  <c r="J126" i="1"/>
  <c r="K126" i="1"/>
  <c r="L126" i="1"/>
  <c r="G127" i="1"/>
  <c r="J127" i="1"/>
  <c r="K127" i="1"/>
  <c r="L127" i="1"/>
  <c r="G128" i="1"/>
  <c r="J128" i="1"/>
  <c r="K128" i="1"/>
  <c r="L128" i="1"/>
  <c r="G129" i="1"/>
  <c r="J129" i="1"/>
  <c r="K129" i="1"/>
  <c r="L129" i="1"/>
  <c r="G130" i="1"/>
  <c r="J130" i="1"/>
  <c r="K130" i="1"/>
  <c r="L130" i="1"/>
  <c r="G131" i="1"/>
  <c r="J131" i="1"/>
  <c r="K131" i="1"/>
  <c r="L131" i="1"/>
  <c r="G132" i="1"/>
  <c r="J132" i="1"/>
  <c r="K132" i="1"/>
  <c r="L132" i="1"/>
  <c r="G133" i="1"/>
  <c r="J133" i="1"/>
  <c r="K133" i="1"/>
  <c r="L133" i="1"/>
  <c r="G134" i="1"/>
  <c r="J134" i="1"/>
  <c r="K134" i="1"/>
  <c r="L134" i="1"/>
  <c r="G135" i="1"/>
  <c r="J135" i="1"/>
  <c r="K135" i="1"/>
  <c r="L135" i="1"/>
  <c r="G136" i="1"/>
  <c r="J136" i="1"/>
  <c r="K136" i="1"/>
  <c r="L136" i="1"/>
  <c r="G137" i="1"/>
  <c r="J137" i="1"/>
  <c r="K137" i="1"/>
  <c r="L137" i="1"/>
  <c r="G138" i="1"/>
  <c r="J138" i="1"/>
  <c r="K138" i="1"/>
  <c r="L138" i="1"/>
  <c r="G139" i="1"/>
  <c r="J139" i="1"/>
  <c r="K139" i="1"/>
  <c r="L139" i="1"/>
  <c r="G140" i="1"/>
  <c r="J140" i="1"/>
  <c r="K140" i="1"/>
  <c r="L140" i="1"/>
  <c r="G141" i="1"/>
  <c r="J141" i="1"/>
  <c r="K141" i="1"/>
  <c r="L141" i="1"/>
  <c r="G142" i="1"/>
  <c r="J142" i="1"/>
  <c r="K142" i="1"/>
  <c r="L142" i="1"/>
  <c r="G143" i="1"/>
  <c r="J143" i="1"/>
  <c r="K143" i="1"/>
  <c r="L143" i="1"/>
  <c r="G144" i="1"/>
  <c r="J144" i="1"/>
  <c r="K144" i="1"/>
  <c r="L144" i="1"/>
  <c r="G145" i="1"/>
  <c r="J145" i="1"/>
  <c r="K145" i="1"/>
  <c r="L145" i="1"/>
  <c r="G146" i="1"/>
  <c r="J146" i="1"/>
  <c r="K146" i="1"/>
  <c r="L146" i="1"/>
  <c r="G147" i="1"/>
  <c r="J147" i="1"/>
  <c r="K147" i="1"/>
  <c r="L147" i="1"/>
  <c r="G148" i="1"/>
  <c r="J148" i="1"/>
  <c r="K148" i="1"/>
  <c r="L148" i="1"/>
  <c r="G149" i="1"/>
  <c r="J149" i="1"/>
  <c r="K149" i="1"/>
  <c r="L149" i="1"/>
  <c r="G150" i="1"/>
  <c r="J150" i="1"/>
  <c r="K150" i="1"/>
  <c r="L150" i="1"/>
  <c r="G151" i="1"/>
  <c r="J151" i="1"/>
  <c r="K151" i="1"/>
  <c r="L151" i="1"/>
  <c r="G152" i="1"/>
  <c r="J152" i="1"/>
  <c r="K152" i="1"/>
  <c r="L152" i="1"/>
  <c r="G153" i="1"/>
  <c r="J153" i="1"/>
  <c r="K153" i="1"/>
  <c r="L153" i="1"/>
  <c r="G154" i="1"/>
  <c r="J154" i="1"/>
  <c r="K154" i="1"/>
  <c r="L154" i="1"/>
  <c r="G155" i="1"/>
  <c r="J155" i="1"/>
  <c r="K155" i="1"/>
  <c r="L155" i="1"/>
  <c r="G156" i="1"/>
  <c r="J156" i="1"/>
  <c r="K156" i="1"/>
  <c r="L156" i="1"/>
  <c r="G157" i="1"/>
  <c r="J157" i="1"/>
  <c r="K157" i="1"/>
  <c r="L157" i="1"/>
  <c r="G158" i="1"/>
  <c r="J158" i="1"/>
  <c r="K158" i="1"/>
  <c r="L158" i="1"/>
  <c r="G159" i="1"/>
  <c r="J159" i="1"/>
  <c r="K159" i="1"/>
  <c r="L159" i="1"/>
  <c r="G160" i="1"/>
  <c r="J160" i="1"/>
  <c r="K160" i="1"/>
  <c r="L160" i="1"/>
  <c r="G161" i="1"/>
  <c r="J161" i="1"/>
  <c r="K161" i="1"/>
  <c r="L161" i="1"/>
  <c r="G162" i="1"/>
  <c r="J162" i="1"/>
  <c r="K162" i="1"/>
  <c r="L162" i="1"/>
  <c r="G163" i="1"/>
  <c r="J163" i="1"/>
  <c r="K163" i="1"/>
  <c r="L163" i="1"/>
  <c r="G164" i="1"/>
  <c r="J164" i="1"/>
  <c r="K164" i="1"/>
  <c r="L164" i="1"/>
  <c r="G165" i="1"/>
  <c r="J165" i="1"/>
  <c r="K165" i="1"/>
  <c r="L165" i="1"/>
  <c r="G166" i="1"/>
  <c r="J166" i="1"/>
  <c r="K166" i="1"/>
  <c r="L166" i="1"/>
  <c r="G167" i="1"/>
  <c r="J167" i="1"/>
  <c r="K167" i="1"/>
  <c r="L167" i="1"/>
  <c r="G168" i="1"/>
  <c r="J168" i="1"/>
  <c r="K168" i="1"/>
  <c r="L168" i="1"/>
  <c r="G169" i="1"/>
  <c r="J169" i="1"/>
  <c r="K169" i="1"/>
  <c r="L169" i="1"/>
  <c r="G170" i="1"/>
  <c r="J170" i="1"/>
  <c r="K170" i="1"/>
  <c r="L170" i="1"/>
  <c r="G171" i="1"/>
  <c r="J171" i="1"/>
  <c r="K171" i="1"/>
  <c r="L171" i="1"/>
  <c r="G172" i="1"/>
  <c r="J172" i="1"/>
  <c r="K172" i="1"/>
  <c r="L172" i="1"/>
  <c r="G173" i="1"/>
  <c r="J173" i="1"/>
  <c r="K173" i="1"/>
  <c r="L173" i="1"/>
  <c r="G174" i="1"/>
  <c r="J174" i="1"/>
  <c r="K174" i="1"/>
  <c r="L174" i="1"/>
  <c r="G175" i="1"/>
  <c r="J175" i="1"/>
  <c r="K175" i="1"/>
  <c r="L175" i="1"/>
  <c r="G176" i="1"/>
  <c r="J176" i="1"/>
  <c r="K176" i="1"/>
  <c r="L176" i="1"/>
  <c r="G177" i="1"/>
  <c r="J177" i="1"/>
  <c r="K177" i="1"/>
  <c r="L177" i="1"/>
  <c r="G178" i="1"/>
  <c r="J178" i="1"/>
  <c r="K178" i="1"/>
  <c r="L178" i="1"/>
  <c r="G179" i="1"/>
  <c r="J179" i="1"/>
  <c r="K179" i="1"/>
  <c r="L179" i="1"/>
  <c r="G180" i="1"/>
  <c r="J180" i="1"/>
  <c r="K180" i="1"/>
  <c r="L180" i="1"/>
  <c r="G181" i="1"/>
  <c r="J181" i="1"/>
  <c r="K181" i="1"/>
  <c r="L181" i="1"/>
  <c r="G182" i="1"/>
  <c r="J182" i="1"/>
  <c r="K182" i="1"/>
  <c r="L182" i="1"/>
  <c r="G183" i="1"/>
  <c r="J183" i="1"/>
  <c r="K183" i="1"/>
  <c r="L183" i="1"/>
  <c r="G184" i="1"/>
  <c r="J184" i="1"/>
  <c r="K184" i="1"/>
  <c r="L184" i="1"/>
  <c r="G185" i="1"/>
  <c r="J185" i="1"/>
  <c r="K185" i="1"/>
  <c r="L185" i="1"/>
  <c r="G186" i="1"/>
  <c r="J186" i="1"/>
  <c r="K186" i="1"/>
  <c r="L186" i="1"/>
  <c r="G187" i="1"/>
  <c r="J187" i="1"/>
  <c r="K187" i="1"/>
  <c r="L187" i="1"/>
  <c r="G188" i="1"/>
  <c r="J188" i="1"/>
  <c r="K188" i="1"/>
  <c r="L188" i="1"/>
  <c r="G189" i="1"/>
  <c r="J189" i="1"/>
  <c r="K189" i="1"/>
  <c r="L189" i="1"/>
  <c r="G190" i="1"/>
  <c r="J190" i="1"/>
  <c r="K190" i="1"/>
  <c r="L190" i="1"/>
  <c r="G191" i="1"/>
  <c r="J191" i="1"/>
  <c r="K191" i="1"/>
  <c r="L191" i="1"/>
  <c r="G192" i="1"/>
  <c r="J192" i="1"/>
  <c r="K192" i="1"/>
  <c r="L192" i="1"/>
  <c r="G193" i="1"/>
  <c r="J193" i="1"/>
  <c r="K193" i="1"/>
  <c r="L193" i="1"/>
  <c r="G194" i="1"/>
  <c r="J194" i="1"/>
  <c r="K194" i="1"/>
  <c r="L194" i="1"/>
  <c r="G195" i="1"/>
  <c r="J195" i="1"/>
  <c r="K195" i="1"/>
  <c r="L195" i="1"/>
  <c r="G196" i="1"/>
  <c r="J196" i="1"/>
  <c r="K196" i="1"/>
  <c r="L196" i="1"/>
  <c r="G197" i="1"/>
  <c r="J197" i="1"/>
  <c r="K197" i="1"/>
  <c r="L197" i="1"/>
  <c r="G198" i="1"/>
  <c r="J198" i="1"/>
  <c r="K198" i="1"/>
  <c r="L198" i="1"/>
  <c r="G199" i="1"/>
  <c r="J199" i="1"/>
  <c r="K199" i="1"/>
  <c r="L199" i="1"/>
  <c r="G200" i="1"/>
  <c r="J200" i="1"/>
  <c r="K200" i="1"/>
  <c r="L200" i="1"/>
  <c r="G201" i="1"/>
  <c r="J201" i="1"/>
  <c r="K201" i="1"/>
  <c r="L201" i="1"/>
  <c r="G202" i="1"/>
  <c r="J202" i="1"/>
  <c r="K202" i="1"/>
  <c r="L202" i="1"/>
  <c r="G203" i="1"/>
  <c r="J203" i="1"/>
  <c r="K203" i="1"/>
  <c r="L203" i="1"/>
  <c r="G204" i="1"/>
  <c r="J204" i="1"/>
  <c r="K204" i="1"/>
  <c r="L204" i="1"/>
  <c r="G205" i="1"/>
  <c r="J205" i="1"/>
  <c r="K205" i="1"/>
  <c r="L205" i="1"/>
  <c r="G206" i="1"/>
  <c r="J206" i="1"/>
  <c r="K206" i="1"/>
  <c r="L206" i="1"/>
  <c r="G207" i="1"/>
  <c r="J207" i="1"/>
  <c r="K207" i="1"/>
  <c r="L207" i="1"/>
  <c r="G208" i="1"/>
  <c r="J208" i="1"/>
  <c r="K208" i="1"/>
  <c r="L208" i="1"/>
  <c r="G209" i="1"/>
  <c r="J209" i="1"/>
  <c r="K209" i="1"/>
  <c r="L209" i="1"/>
  <c r="G210" i="1"/>
  <c r="J210" i="1"/>
  <c r="K210" i="1"/>
  <c r="L210" i="1"/>
  <c r="G211" i="1"/>
  <c r="J211" i="1"/>
  <c r="K211" i="1"/>
  <c r="L211" i="1"/>
  <c r="G212" i="1"/>
  <c r="J212" i="1"/>
  <c r="K212" i="1"/>
  <c r="L212" i="1"/>
  <c r="G3" i="1"/>
  <c r="L3" i="1"/>
  <c r="J3" i="1"/>
  <c r="K3" i="1"/>
  <c r="AL170" i="1"/>
  <c r="AM170" i="1"/>
  <c r="AQ170" i="1"/>
  <c r="AL171" i="1"/>
  <c r="AM171" i="1"/>
  <c r="AQ171" i="1"/>
  <c r="AL169" i="1"/>
  <c r="AN170" i="1"/>
  <c r="AR170" i="1"/>
  <c r="AO170" i="1"/>
  <c r="AO171" i="1"/>
  <c r="AN171" i="1"/>
  <c r="AP170" i="1"/>
  <c r="AP171" i="1"/>
  <c r="AR171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71" i="1"/>
  <c r="AA172" i="1"/>
  <c r="AA173" i="1"/>
  <c r="AA174" i="1"/>
  <c r="AA175" i="1"/>
  <c r="AA176" i="1"/>
  <c r="AA177" i="1"/>
  <c r="AA178" i="1"/>
  <c r="AA138" i="1"/>
  <c r="AA139" i="1"/>
  <c r="AA140" i="1"/>
  <c r="AA141" i="1"/>
  <c r="AA142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43" i="1"/>
  <c r="AA144" i="1"/>
  <c r="AA145" i="1"/>
  <c r="AA146" i="1"/>
  <c r="AA147" i="1"/>
  <c r="AA129" i="1"/>
  <c r="AA134" i="1"/>
  <c r="AA135" i="1"/>
  <c r="AA136" i="1"/>
  <c r="AA137" i="1"/>
  <c r="AA130" i="1"/>
  <c r="AA131" i="1"/>
  <c r="AA132" i="1"/>
  <c r="AA133" i="1"/>
  <c r="AA169" i="1"/>
  <c r="AA170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71" i="1"/>
  <c r="Y172" i="1"/>
  <c r="Y173" i="1"/>
  <c r="Y174" i="1"/>
  <c r="Y175" i="1"/>
  <c r="Y176" i="1"/>
  <c r="Y177" i="1"/>
  <c r="Y178" i="1"/>
  <c r="Y138" i="1"/>
  <c r="Y139" i="1"/>
  <c r="Y140" i="1"/>
  <c r="Y141" i="1"/>
  <c r="Y142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43" i="1"/>
  <c r="Y144" i="1"/>
  <c r="Y145" i="1"/>
  <c r="Y146" i="1"/>
  <c r="Y147" i="1"/>
  <c r="Y129" i="1"/>
  <c r="Y134" i="1"/>
  <c r="Y135" i="1"/>
  <c r="Y136" i="1"/>
  <c r="Y137" i="1"/>
  <c r="Y130" i="1"/>
  <c r="Y131" i="1"/>
  <c r="Y132" i="1"/>
  <c r="Y133" i="1"/>
  <c r="Y169" i="1"/>
  <c r="Y170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3" i="1"/>
  <c r="AL19" i="1"/>
  <c r="AM19" i="1"/>
  <c r="AQ19" i="1"/>
  <c r="AL25" i="1"/>
  <c r="AN25" i="1"/>
  <c r="AL26" i="1"/>
  <c r="AL212" i="1"/>
  <c r="AN212" i="1"/>
  <c r="AR212" i="1"/>
  <c r="U212" i="1"/>
  <c r="O212" i="1"/>
  <c r="AL211" i="1"/>
  <c r="AM211" i="1"/>
  <c r="AQ211" i="1"/>
  <c r="U211" i="1"/>
  <c r="O211" i="1"/>
  <c r="AL210" i="1"/>
  <c r="U210" i="1"/>
  <c r="O210" i="1"/>
  <c r="AL209" i="1"/>
  <c r="AN209" i="1"/>
  <c r="U209" i="1"/>
  <c r="O209" i="1"/>
  <c r="AL208" i="1"/>
  <c r="AO208" i="1"/>
  <c r="U208" i="1"/>
  <c r="O208" i="1"/>
  <c r="AL207" i="1"/>
  <c r="AM207" i="1"/>
  <c r="AQ207" i="1"/>
  <c r="U207" i="1"/>
  <c r="O207" i="1"/>
  <c r="AL206" i="1"/>
  <c r="AM206" i="1"/>
  <c r="AQ206" i="1"/>
  <c r="U206" i="1"/>
  <c r="O206" i="1"/>
  <c r="AL205" i="1"/>
  <c r="AN205" i="1"/>
  <c r="AR205" i="1"/>
  <c r="U205" i="1"/>
  <c r="O205" i="1"/>
  <c r="AL204" i="1"/>
  <c r="U204" i="1"/>
  <c r="O204" i="1"/>
  <c r="AL203" i="1"/>
  <c r="AN203" i="1"/>
  <c r="U203" i="1"/>
  <c r="O203" i="1"/>
  <c r="AL202" i="1"/>
  <c r="AM202" i="1"/>
  <c r="AQ202" i="1"/>
  <c r="U202" i="1"/>
  <c r="O202" i="1"/>
  <c r="AL201" i="1"/>
  <c r="AN201" i="1"/>
  <c r="U201" i="1"/>
  <c r="O201" i="1"/>
  <c r="AL200" i="1"/>
  <c r="U200" i="1"/>
  <c r="O200" i="1"/>
  <c r="AL199" i="1"/>
  <c r="U199" i="1"/>
  <c r="O199" i="1"/>
  <c r="AL198" i="1"/>
  <c r="AM198" i="1"/>
  <c r="AQ198" i="1"/>
  <c r="U198" i="1"/>
  <c r="O198" i="1"/>
  <c r="AL197" i="1"/>
  <c r="U197" i="1"/>
  <c r="O197" i="1"/>
  <c r="AL196" i="1"/>
  <c r="AO196" i="1"/>
  <c r="U196" i="1"/>
  <c r="O196" i="1"/>
  <c r="AL195" i="1"/>
  <c r="AO195" i="1"/>
  <c r="U195" i="1"/>
  <c r="O195" i="1"/>
  <c r="AL194" i="1"/>
  <c r="U194" i="1"/>
  <c r="O194" i="1"/>
  <c r="AL193" i="1"/>
  <c r="AN193" i="1"/>
  <c r="AR193" i="1"/>
  <c r="U193" i="1"/>
  <c r="O193" i="1"/>
  <c r="AL192" i="1"/>
  <c r="AO192" i="1"/>
  <c r="U192" i="1"/>
  <c r="O192" i="1"/>
  <c r="AL191" i="1"/>
  <c r="AM191" i="1"/>
  <c r="AQ191" i="1"/>
  <c r="U191" i="1"/>
  <c r="O191" i="1"/>
  <c r="AL190" i="1"/>
  <c r="AM190" i="1"/>
  <c r="AQ190" i="1"/>
  <c r="U190" i="1"/>
  <c r="O190" i="1"/>
  <c r="AL189" i="1"/>
  <c r="AN189" i="1"/>
  <c r="AR189" i="1"/>
  <c r="U189" i="1"/>
  <c r="O189" i="1"/>
  <c r="AL188" i="1"/>
  <c r="AM188" i="1"/>
  <c r="AQ188" i="1"/>
  <c r="U188" i="1"/>
  <c r="O188" i="1"/>
  <c r="AL187" i="1"/>
  <c r="U187" i="1"/>
  <c r="O187" i="1"/>
  <c r="AL186" i="1"/>
  <c r="AM186" i="1"/>
  <c r="AQ186" i="1"/>
  <c r="U186" i="1"/>
  <c r="O186" i="1"/>
  <c r="AL185" i="1"/>
  <c r="U185" i="1"/>
  <c r="O185" i="1"/>
  <c r="AL184" i="1"/>
  <c r="AM184" i="1"/>
  <c r="AQ184" i="1"/>
  <c r="U184" i="1"/>
  <c r="O184" i="1"/>
  <c r="AL183" i="1"/>
  <c r="AO183" i="1"/>
  <c r="U183" i="1"/>
  <c r="O183" i="1"/>
  <c r="AL182" i="1"/>
  <c r="AM182" i="1"/>
  <c r="AQ182" i="1"/>
  <c r="U182" i="1"/>
  <c r="O182" i="1"/>
  <c r="AL181" i="1"/>
  <c r="U181" i="1"/>
  <c r="O181" i="1"/>
  <c r="AL180" i="1"/>
  <c r="AN180" i="1"/>
  <c r="AR180" i="1"/>
  <c r="U180" i="1"/>
  <c r="O180" i="1"/>
  <c r="AL179" i="1"/>
  <c r="AM179" i="1"/>
  <c r="AQ179" i="1"/>
  <c r="U179" i="1"/>
  <c r="O179" i="1"/>
  <c r="AL168" i="1"/>
  <c r="AM168" i="1"/>
  <c r="AQ168" i="1"/>
  <c r="U168" i="1"/>
  <c r="O168" i="1"/>
  <c r="AL167" i="1"/>
  <c r="AM167" i="1"/>
  <c r="AQ167" i="1"/>
  <c r="U167" i="1"/>
  <c r="O167" i="1"/>
  <c r="AL166" i="1"/>
  <c r="AN166" i="1"/>
  <c r="AR166" i="1"/>
  <c r="U166" i="1"/>
  <c r="O166" i="1"/>
  <c r="AL165" i="1"/>
  <c r="U165" i="1"/>
  <c r="O165" i="1"/>
  <c r="AL164" i="1"/>
  <c r="AM164" i="1"/>
  <c r="AQ164" i="1"/>
  <c r="U164" i="1"/>
  <c r="O164" i="1"/>
  <c r="AL163" i="1"/>
  <c r="AM163" i="1"/>
  <c r="AQ163" i="1"/>
  <c r="U163" i="1"/>
  <c r="O163" i="1"/>
  <c r="AL162" i="1"/>
  <c r="AN162" i="1"/>
  <c r="U162" i="1"/>
  <c r="O162" i="1"/>
  <c r="AL161" i="1"/>
  <c r="U161" i="1"/>
  <c r="O161" i="1"/>
  <c r="AL160" i="1"/>
  <c r="U160" i="1"/>
  <c r="O160" i="1"/>
  <c r="AL159" i="1"/>
  <c r="AM159" i="1"/>
  <c r="AQ159" i="1"/>
  <c r="U159" i="1"/>
  <c r="O159" i="1"/>
  <c r="AL158" i="1"/>
  <c r="U158" i="1"/>
  <c r="O158" i="1"/>
  <c r="AL157" i="1"/>
  <c r="U157" i="1"/>
  <c r="O157" i="1"/>
  <c r="AL156" i="1"/>
  <c r="AM156" i="1"/>
  <c r="AQ156" i="1"/>
  <c r="U156" i="1"/>
  <c r="O156" i="1"/>
  <c r="AL155" i="1"/>
  <c r="U155" i="1"/>
  <c r="O155" i="1"/>
  <c r="AL154" i="1"/>
  <c r="AN154" i="1"/>
  <c r="AR154" i="1"/>
  <c r="U154" i="1"/>
  <c r="O154" i="1"/>
  <c r="AL153" i="1"/>
  <c r="AM153" i="1"/>
  <c r="AQ153" i="1"/>
  <c r="U153" i="1"/>
  <c r="O153" i="1"/>
  <c r="AL152" i="1"/>
  <c r="U152" i="1"/>
  <c r="O152" i="1"/>
  <c r="AL151" i="1"/>
  <c r="AM151" i="1"/>
  <c r="AQ151" i="1"/>
  <c r="U151" i="1"/>
  <c r="O151" i="1"/>
  <c r="AL150" i="1"/>
  <c r="AN150" i="1"/>
  <c r="AR150" i="1"/>
  <c r="U150" i="1"/>
  <c r="O150" i="1"/>
  <c r="AL149" i="1"/>
  <c r="AM149" i="1"/>
  <c r="AQ149" i="1"/>
  <c r="U149" i="1"/>
  <c r="O149" i="1"/>
  <c r="AL148" i="1"/>
  <c r="AM148" i="1"/>
  <c r="AQ148" i="1"/>
  <c r="U148" i="1"/>
  <c r="O148" i="1"/>
  <c r="U170" i="1"/>
  <c r="O170" i="1"/>
  <c r="AN169" i="1"/>
  <c r="U169" i="1"/>
  <c r="O169" i="1"/>
  <c r="AL133" i="1"/>
  <c r="U133" i="1"/>
  <c r="O133" i="1"/>
  <c r="AL132" i="1"/>
  <c r="AM132" i="1"/>
  <c r="AQ132" i="1"/>
  <c r="U132" i="1"/>
  <c r="O132" i="1"/>
  <c r="AL131" i="1"/>
  <c r="U131" i="1"/>
  <c r="O131" i="1"/>
  <c r="AL130" i="1"/>
  <c r="U130" i="1"/>
  <c r="O130" i="1"/>
  <c r="AL137" i="1"/>
  <c r="U137" i="1"/>
  <c r="O137" i="1"/>
  <c r="AL136" i="1"/>
  <c r="AM136" i="1"/>
  <c r="AQ136" i="1"/>
  <c r="U136" i="1"/>
  <c r="O136" i="1"/>
  <c r="AL135" i="1"/>
  <c r="U135" i="1"/>
  <c r="O135" i="1"/>
  <c r="AL134" i="1"/>
  <c r="AN134" i="1"/>
  <c r="U134" i="1"/>
  <c r="O134" i="1"/>
  <c r="AL129" i="1"/>
  <c r="AO129" i="1"/>
  <c r="U129" i="1"/>
  <c r="O129" i="1"/>
  <c r="AL147" i="1"/>
  <c r="U147" i="1"/>
  <c r="O147" i="1"/>
  <c r="AL146" i="1"/>
  <c r="AM146" i="1"/>
  <c r="AQ146" i="1"/>
  <c r="U146" i="1"/>
  <c r="O146" i="1"/>
  <c r="AL145" i="1"/>
  <c r="U145" i="1"/>
  <c r="O145" i="1"/>
  <c r="AL144" i="1"/>
  <c r="U144" i="1"/>
  <c r="O144" i="1"/>
  <c r="AL143" i="1"/>
  <c r="AN143" i="1"/>
  <c r="AP143" i="1"/>
  <c r="U143" i="1"/>
  <c r="O143" i="1"/>
  <c r="AL128" i="1"/>
  <c r="AM128" i="1"/>
  <c r="AQ128" i="1"/>
  <c r="U128" i="1"/>
  <c r="O128" i="1"/>
  <c r="AL127" i="1"/>
  <c r="U127" i="1"/>
  <c r="O127" i="1"/>
  <c r="AL126" i="1"/>
  <c r="AM126" i="1"/>
  <c r="AQ126" i="1"/>
  <c r="U126" i="1"/>
  <c r="O126" i="1"/>
  <c r="AL125" i="1"/>
  <c r="AM125" i="1"/>
  <c r="AQ125" i="1"/>
  <c r="U125" i="1"/>
  <c r="O125" i="1"/>
  <c r="AL124" i="1"/>
  <c r="U124" i="1"/>
  <c r="O124" i="1"/>
  <c r="AL123" i="1"/>
  <c r="AN123" i="1"/>
  <c r="U123" i="1"/>
  <c r="O123" i="1"/>
  <c r="AL122" i="1"/>
  <c r="AM122" i="1"/>
  <c r="AQ122" i="1"/>
  <c r="U122" i="1"/>
  <c r="O122" i="1"/>
  <c r="AL121" i="1"/>
  <c r="AN121" i="1"/>
  <c r="AP121" i="1"/>
  <c r="U121" i="1"/>
  <c r="O121" i="1"/>
  <c r="AL120" i="1"/>
  <c r="AM120" i="1"/>
  <c r="AQ120" i="1"/>
  <c r="U120" i="1"/>
  <c r="O120" i="1"/>
  <c r="AL119" i="1"/>
  <c r="AN119" i="1"/>
  <c r="AR119" i="1"/>
  <c r="U119" i="1"/>
  <c r="O119" i="1"/>
  <c r="AL118" i="1"/>
  <c r="AM118" i="1"/>
  <c r="AQ118" i="1"/>
  <c r="U118" i="1"/>
  <c r="O118" i="1"/>
  <c r="AL117" i="1"/>
  <c r="AM117" i="1"/>
  <c r="AQ117" i="1"/>
  <c r="U117" i="1"/>
  <c r="O117" i="1"/>
  <c r="AL116" i="1"/>
  <c r="AM116" i="1"/>
  <c r="AQ116" i="1"/>
  <c r="U116" i="1"/>
  <c r="O116" i="1"/>
  <c r="AL115" i="1"/>
  <c r="U115" i="1"/>
  <c r="O115" i="1"/>
  <c r="AL114" i="1"/>
  <c r="AM114" i="1"/>
  <c r="AQ114" i="1"/>
  <c r="U114" i="1"/>
  <c r="O114" i="1"/>
  <c r="AL113" i="1"/>
  <c r="AN113" i="1"/>
  <c r="U113" i="1"/>
  <c r="O113" i="1"/>
  <c r="AL112" i="1"/>
  <c r="AM112" i="1"/>
  <c r="AQ112" i="1"/>
  <c r="U112" i="1"/>
  <c r="O112" i="1"/>
  <c r="AL111" i="1"/>
  <c r="U111" i="1"/>
  <c r="O111" i="1"/>
  <c r="AL110" i="1"/>
  <c r="AM110" i="1"/>
  <c r="AQ110" i="1"/>
  <c r="U110" i="1"/>
  <c r="O110" i="1"/>
  <c r="AL109" i="1"/>
  <c r="AM109" i="1"/>
  <c r="AQ109" i="1"/>
  <c r="U109" i="1"/>
  <c r="O109" i="1"/>
  <c r="AL142" i="1"/>
  <c r="U142" i="1"/>
  <c r="O142" i="1"/>
  <c r="AL141" i="1"/>
  <c r="AN141" i="1"/>
  <c r="AR141" i="1"/>
  <c r="U141" i="1"/>
  <c r="O141" i="1"/>
  <c r="AL140" i="1"/>
  <c r="AO140" i="1"/>
  <c r="U140" i="1"/>
  <c r="O140" i="1"/>
  <c r="AL139" i="1"/>
  <c r="AM139" i="1"/>
  <c r="AQ139" i="1"/>
  <c r="U139" i="1"/>
  <c r="O139" i="1"/>
  <c r="AL138" i="1"/>
  <c r="AM138" i="1"/>
  <c r="AQ138" i="1"/>
  <c r="U138" i="1"/>
  <c r="O138" i="1"/>
  <c r="AL178" i="1"/>
  <c r="AM178" i="1"/>
  <c r="AQ178" i="1"/>
  <c r="U178" i="1"/>
  <c r="O178" i="1"/>
  <c r="AL100" i="1"/>
  <c r="AM100" i="1"/>
  <c r="AQ100" i="1"/>
  <c r="U100" i="1"/>
  <c r="O100" i="1"/>
  <c r="AL99" i="1"/>
  <c r="AN99" i="1"/>
  <c r="U99" i="1"/>
  <c r="O99" i="1"/>
  <c r="AL98" i="1"/>
  <c r="AN98" i="1"/>
  <c r="U98" i="1"/>
  <c r="O98" i="1"/>
  <c r="AL97" i="1"/>
  <c r="AN97" i="1"/>
  <c r="U97" i="1"/>
  <c r="O97" i="1"/>
  <c r="AL96" i="1"/>
  <c r="AO96" i="1"/>
  <c r="U96" i="1"/>
  <c r="O96" i="1"/>
  <c r="AL95" i="1"/>
  <c r="U95" i="1"/>
  <c r="O95" i="1"/>
  <c r="AL94" i="1"/>
  <c r="AN94" i="1"/>
  <c r="U94" i="1"/>
  <c r="O94" i="1"/>
  <c r="AL93" i="1"/>
  <c r="AO93" i="1"/>
  <c r="U93" i="1"/>
  <c r="O93" i="1"/>
  <c r="AL92" i="1"/>
  <c r="AO92" i="1"/>
  <c r="U92" i="1"/>
  <c r="O92" i="1"/>
  <c r="AL91" i="1"/>
  <c r="AM91" i="1"/>
  <c r="AQ91" i="1"/>
  <c r="U91" i="1"/>
  <c r="O91" i="1"/>
  <c r="AL90" i="1"/>
  <c r="AN90" i="1"/>
  <c r="U90" i="1"/>
  <c r="O90" i="1"/>
  <c r="AL89" i="1"/>
  <c r="AN89" i="1"/>
  <c r="U89" i="1"/>
  <c r="O89" i="1"/>
  <c r="AL88" i="1"/>
  <c r="U88" i="1"/>
  <c r="O88" i="1"/>
  <c r="AL177" i="1"/>
  <c r="U177" i="1"/>
  <c r="O177" i="1"/>
  <c r="AL176" i="1"/>
  <c r="AM176" i="1"/>
  <c r="AQ176" i="1"/>
  <c r="U176" i="1"/>
  <c r="O176" i="1"/>
  <c r="AL175" i="1"/>
  <c r="AN175" i="1"/>
  <c r="AR175" i="1"/>
  <c r="U175" i="1"/>
  <c r="O175" i="1"/>
  <c r="AL174" i="1"/>
  <c r="AO174" i="1"/>
  <c r="U174" i="1"/>
  <c r="O174" i="1"/>
  <c r="AL173" i="1"/>
  <c r="AM173" i="1"/>
  <c r="AQ173" i="1"/>
  <c r="U173" i="1"/>
  <c r="O173" i="1"/>
  <c r="AL172" i="1"/>
  <c r="AM172" i="1"/>
  <c r="AQ172" i="1"/>
  <c r="U172" i="1"/>
  <c r="O172" i="1"/>
  <c r="U171" i="1"/>
  <c r="O171" i="1"/>
  <c r="AL108" i="1"/>
  <c r="AM108" i="1"/>
  <c r="AQ108" i="1"/>
  <c r="U108" i="1"/>
  <c r="O108" i="1"/>
  <c r="AL107" i="1"/>
  <c r="AN107" i="1"/>
  <c r="U107" i="1"/>
  <c r="O107" i="1"/>
  <c r="AL106" i="1"/>
  <c r="AN106" i="1"/>
  <c r="U106" i="1"/>
  <c r="O106" i="1"/>
  <c r="AL105" i="1"/>
  <c r="AO105" i="1"/>
  <c r="U105" i="1"/>
  <c r="O105" i="1"/>
  <c r="AL104" i="1"/>
  <c r="AM104" i="1"/>
  <c r="AQ104" i="1"/>
  <c r="U104" i="1"/>
  <c r="O104" i="1"/>
  <c r="AL103" i="1"/>
  <c r="AM103" i="1"/>
  <c r="AQ103" i="1"/>
  <c r="U103" i="1"/>
  <c r="O103" i="1"/>
  <c r="AL102" i="1"/>
  <c r="AN102" i="1"/>
  <c r="AP102" i="1"/>
  <c r="U102" i="1"/>
  <c r="O102" i="1"/>
  <c r="AL101" i="1"/>
  <c r="U101" i="1"/>
  <c r="O101" i="1"/>
  <c r="AL87" i="1"/>
  <c r="AM87" i="1"/>
  <c r="AQ87" i="1"/>
  <c r="U87" i="1"/>
  <c r="O87" i="1"/>
  <c r="AL86" i="1"/>
  <c r="AN86" i="1"/>
  <c r="U86" i="1"/>
  <c r="O86" i="1"/>
  <c r="AL85" i="1"/>
  <c r="AM85" i="1"/>
  <c r="AQ85" i="1"/>
  <c r="U85" i="1"/>
  <c r="O85" i="1"/>
  <c r="AL84" i="1"/>
  <c r="U84" i="1"/>
  <c r="O84" i="1"/>
  <c r="AL83" i="1"/>
  <c r="U83" i="1"/>
  <c r="O83" i="1"/>
  <c r="AL82" i="1"/>
  <c r="AN82" i="1"/>
  <c r="U82" i="1"/>
  <c r="O82" i="1"/>
  <c r="AL81" i="1"/>
  <c r="AN81" i="1"/>
  <c r="U81" i="1"/>
  <c r="O81" i="1"/>
  <c r="AL80" i="1"/>
  <c r="AM80" i="1"/>
  <c r="AQ80" i="1"/>
  <c r="U80" i="1"/>
  <c r="O80" i="1"/>
  <c r="AL79" i="1"/>
  <c r="AN79" i="1"/>
  <c r="U79" i="1"/>
  <c r="O79" i="1"/>
  <c r="AL78" i="1"/>
  <c r="AN78" i="1"/>
  <c r="U78" i="1"/>
  <c r="O78" i="1"/>
  <c r="AL77" i="1"/>
  <c r="AN77" i="1"/>
  <c r="U77" i="1"/>
  <c r="O77" i="1"/>
  <c r="AL76" i="1"/>
  <c r="AM76" i="1"/>
  <c r="AQ76" i="1"/>
  <c r="U76" i="1"/>
  <c r="O76" i="1"/>
  <c r="AL75" i="1"/>
  <c r="U75" i="1"/>
  <c r="O75" i="1"/>
  <c r="AL74" i="1"/>
  <c r="U74" i="1"/>
  <c r="O74" i="1"/>
  <c r="AL73" i="1"/>
  <c r="AO73" i="1"/>
  <c r="U73" i="1"/>
  <c r="O73" i="1"/>
  <c r="AL72" i="1"/>
  <c r="AN72" i="1"/>
  <c r="U72" i="1"/>
  <c r="O72" i="1"/>
  <c r="AL71" i="1"/>
  <c r="U71" i="1"/>
  <c r="O71" i="1"/>
  <c r="AL70" i="1"/>
  <c r="U70" i="1"/>
  <c r="O70" i="1"/>
  <c r="AL69" i="1"/>
  <c r="U69" i="1"/>
  <c r="O69" i="1"/>
  <c r="AL68" i="1"/>
  <c r="AN68" i="1"/>
  <c r="U68" i="1"/>
  <c r="O68" i="1"/>
  <c r="AL67" i="1"/>
  <c r="AO67" i="1"/>
  <c r="U67" i="1"/>
  <c r="O67" i="1"/>
  <c r="AL66" i="1"/>
  <c r="AM66" i="1"/>
  <c r="AQ66" i="1"/>
  <c r="U66" i="1"/>
  <c r="O66" i="1"/>
  <c r="AL65" i="1"/>
  <c r="AN65" i="1"/>
  <c r="U65" i="1"/>
  <c r="O65" i="1"/>
  <c r="AL64" i="1"/>
  <c r="AN64" i="1"/>
  <c r="U64" i="1"/>
  <c r="O64" i="1"/>
  <c r="AL63" i="1"/>
  <c r="AO63" i="1"/>
  <c r="U63" i="1"/>
  <c r="O63" i="1"/>
  <c r="AL62" i="1"/>
  <c r="AM62" i="1"/>
  <c r="AQ62" i="1"/>
  <c r="U62" i="1"/>
  <c r="O62" i="1"/>
  <c r="AL61" i="1"/>
  <c r="AM61" i="1"/>
  <c r="AQ61" i="1"/>
  <c r="U61" i="1"/>
  <c r="O61" i="1"/>
  <c r="AL60" i="1"/>
  <c r="AN60" i="1"/>
  <c r="U60" i="1"/>
  <c r="O60" i="1"/>
  <c r="AL59" i="1"/>
  <c r="AO59" i="1"/>
  <c r="U59" i="1"/>
  <c r="O59" i="1"/>
  <c r="AL58" i="1"/>
  <c r="U58" i="1"/>
  <c r="O58" i="1"/>
  <c r="AL57" i="1"/>
  <c r="U57" i="1"/>
  <c r="O57" i="1"/>
  <c r="AL56" i="1"/>
  <c r="AN56" i="1"/>
  <c r="U56" i="1"/>
  <c r="O56" i="1"/>
  <c r="AL55" i="1"/>
  <c r="AO55" i="1"/>
  <c r="U55" i="1"/>
  <c r="O55" i="1"/>
  <c r="AL54" i="1"/>
  <c r="AM54" i="1"/>
  <c r="AQ54" i="1"/>
  <c r="U54" i="1"/>
  <c r="O54" i="1"/>
  <c r="AL53" i="1"/>
  <c r="AO53" i="1"/>
  <c r="U53" i="1"/>
  <c r="O53" i="1"/>
  <c r="AL52" i="1"/>
  <c r="U52" i="1"/>
  <c r="O52" i="1"/>
  <c r="AL51" i="1"/>
  <c r="AN51" i="1"/>
  <c r="U51" i="1"/>
  <c r="O51" i="1"/>
  <c r="AL50" i="1"/>
  <c r="U50" i="1"/>
  <c r="O50" i="1"/>
  <c r="AL49" i="1"/>
  <c r="AM49" i="1"/>
  <c r="AQ49" i="1"/>
  <c r="U49" i="1"/>
  <c r="O49" i="1"/>
  <c r="AL48" i="1"/>
  <c r="U48" i="1"/>
  <c r="O48" i="1"/>
  <c r="AL47" i="1"/>
  <c r="AN47" i="1"/>
  <c r="U47" i="1"/>
  <c r="O47" i="1"/>
  <c r="AL46" i="1"/>
  <c r="AN46" i="1"/>
  <c r="U46" i="1"/>
  <c r="O46" i="1"/>
  <c r="AL45" i="1"/>
  <c r="U45" i="1"/>
  <c r="O45" i="1"/>
  <c r="AL44" i="1"/>
  <c r="AM44" i="1"/>
  <c r="AQ44" i="1"/>
  <c r="U44" i="1"/>
  <c r="O44" i="1"/>
  <c r="AL43" i="1"/>
  <c r="AN43" i="1"/>
  <c r="AP43" i="1"/>
  <c r="U43" i="1"/>
  <c r="O43" i="1"/>
  <c r="AL42" i="1"/>
  <c r="AN42" i="1"/>
  <c r="U42" i="1"/>
  <c r="O42" i="1"/>
  <c r="AL41" i="1"/>
  <c r="U41" i="1"/>
  <c r="O41" i="1"/>
  <c r="AL40" i="1"/>
  <c r="AM40" i="1"/>
  <c r="AQ40" i="1"/>
  <c r="U40" i="1"/>
  <c r="O40" i="1"/>
  <c r="AL39" i="1"/>
  <c r="AO39" i="1"/>
  <c r="U39" i="1"/>
  <c r="O39" i="1"/>
  <c r="AL38" i="1"/>
  <c r="AM38" i="1"/>
  <c r="AQ38" i="1"/>
  <c r="U38" i="1"/>
  <c r="O38" i="1"/>
  <c r="AL37" i="1"/>
  <c r="U37" i="1"/>
  <c r="O37" i="1"/>
  <c r="AL36" i="1"/>
  <c r="AN36" i="1"/>
  <c r="U36" i="1"/>
  <c r="O36" i="1"/>
  <c r="AL35" i="1"/>
  <c r="AM35" i="1"/>
  <c r="AQ35" i="1"/>
  <c r="U35" i="1"/>
  <c r="O35" i="1"/>
  <c r="AL34" i="1"/>
  <c r="AO34" i="1"/>
  <c r="U34" i="1"/>
  <c r="O34" i="1"/>
  <c r="AL33" i="1"/>
  <c r="AM33" i="1"/>
  <c r="AQ33" i="1"/>
  <c r="U33" i="1"/>
  <c r="O33" i="1"/>
  <c r="AL32" i="1"/>
  <c r="AN32" i="1"/>
  <c r="AP32" i="1"/>
  <c r="U32" i="1"/>
  <c r="O32" i="1"/>
  <c r="AL31" i="1"/>
  <c r="AO31" i="1"/>
  <c r="U31" i="1"/>
  <c r="O31" i="1"/>
  <c r="AL30" i="1"/>
  <c r="AM30" i="1"/>
  <c r="AQ30" i="1"/>
  <c r="U30" i="1"/>
  <c r="O30" i="1"/>
  <c r="AL29" i="1"/>
  <c r="AM29" i="1"/>
  <c r="AQ29" i="1"/>
  <c r="U29" i="1"/>
  <c r="O29" i="1"/>
  <c r="AL28" i="1"/>
  <c r="AN28" i="1"/>
  <c r="AP28" i="1"/>
  <c r="U28" i="1"/>
  <c r="O28" i="1"/>
  <c r="AL27" i="1"/>
  <c r="AO27" i="1"/>
  <c r="U27" i="1"/>
  <c r="O27" i="1"/>
  <c r="U26" i="1"/>
  <c r="O26" i="1"/>
  <c r="U25" i="1"/>
  <c r="O25" i="1"/>
  <c r="AL24" i="1"/>
  <c r="AM24" i="1"/>
  <c r="AQ24" i="1"/>
  <c r="U24" i="1"/>
  <c r="O24" i="1"/>
  <c r="AL23" i="1"/>
  <c r="AN23" i="1"/>
  <c r="AP23" i="1"/>
  <c r="U23" i="1"/>
  <c r="O23" i="1"/>
  <c r="AL22" i="1"/>
  <c r="AM22" i="1"/>
  <c r="AQ22" i="1"/>
  <c r="U22" i="1"/>
  <c r="O22" i="1"/>
  <c r="AL21" i="1"/>
  <c r="AO21" i="1"/>
  <c r="U21" i="1"/>
  <c r="O21" i="1"/>
  <c r="AL20" i="1"/>
  <c r="AO20" i="1"/>
  <c r="U20" i="1"/>
  <c r="O20" i="1"/>
  <c r="U19" i="1"/>
  <c r="O19" i="1"/>
  <c r="AL18" i="1"/>
  <c r="AN18" i="1"/>
  <c r="AP18" i="1"/>
  <c r="U18" i="1"/>
  <c r="O18" i="1"/>
  <c r="AL17" i="1"/>
  <c r="AO17" i="1"/>
  <c r="U17" i="1"/>
  <c r="O17" i="1"/>
  <c r="AL16" i="1"/>
  <c r="AM16" i="1"/>
  <c r="AQ16" i="1"/>
  <c r="U16" i="1"/>
  <c r="O16" i="1"/>
  <c r="AL15" i="1"/>
  <c r="AM15" i="1"/>
  <c r="AQ15" i="1"/>
  <c r="U15" i="1"/>
  <c r="O15" i="1"/>
  <c r="AL14" i="1"/>
  <c r="AN14" i="1"/>
  <c r="AP14" i="1"/>
  <c r="U14" i="1"/>
  <c r="O14" i="1"/>
  <c r="AL13" i="1"/>
  <c r="AO13" i="1"/>
  <c r="U13" i="1"/>
  <c r="O13" i="1"/>
  <c r="AL12" i="1"/>
  <c r="AM12" i="1"/>
  <c r="AQ12" i="1"/>
  <c r="U12" i="1"/>
  <c r="O12" i="1"/>
  <c r="AL11" i="1"/>
  <c r="U11" i="1"/>
  <c r="O11" i="1"/>
  <c r="AL10" i="1"/>
  <c r="AN10" i="1"/>
  <c r="U10" i="1"/>
  <c r="O10" i="1"/>
  <c r="AL9" i="1"/>
  <c r="AM9" i="1"/>
  <c r="AQ9" i="1"/>
  <c r="U9" i="1"/>
  <c r="O9" i="1"/>
  <c r="AL8" i="1"/>
  <c r="AO8" i="1"/>
  <c r="U8" i="1"/>
  <c r="O8" i="1"/>
  <c r="AL7" i="1"/>
  <c r="AO7" i="1"/>
  <c r="U7" i="1"/>
  <c r="O7" i="1"/>
  <c r="AL6" i="1"/>
  <c r="AM6" i="1"/>
  <c r="AQ6" i="1"/>
  <c r="U6" i="1"/>
  <c r="O6" i="1"/>
  <c r="AL5" i="1"/>
  <c r="AO5" i="1"/>
  <c r="U5" i="1"/>
  <c r="O5" i="1"/>
  <c r="AL4" i="1"/>
  <c r="AN4" i="1"/>
  <c r="AP4" i="1"/>
  <c r="U4" i="1"/>
  <c r="O4" i="1"/>
  <c r="AL3" i="1"/>
  <c r="AO3" i="1"/>
  <c r="AN3" i="1"/>
  <c r="AR3" i="1"/>
  <c r="U3" i="1"/>
  <c r="O3" i="1"/>
  <c r="AN24" i="1"/>
  <c r="AN39" i="1"/>
  <c r="AR39" i="1"/>
  <c r="AR102" i="1"/>
  <c r="AN5" i="1"/>
  <c r="AM10" i="1"/>
  <c r="AQ10" i="1"/>
  <c r="AN49" i="1"/>
  <c r="AP49" i="1"/>
  <c r="AN33" i="1"/>
  <c r="AO85" i="1"/>
  <c r="AN103" i="1"/>
  <c r="AP103" i="1"/>
  <c r="AN85" i="1"/>
  <c r="AR85" i="1"/>
  <c r="AN156" i="1"/>
  <c r="AR156" i="1"/>
  <c r="AM5" i="1"/>
  <c r="AQ5" i="1"/>
  <c r="AN139" i="1"/>
  <c r="AP139" i="1"/>
  <c r="AR203" i="1"/>
  <c r="AP203" i="1"/>
  <c r="AO23" i="1"/>
  <c r="AP36" i="1"/>
  <c r="AR36" i="1"/>
  <c r="AM157" i="1"/>
  <c r="AQ157" i="1"/>
  <c r="AN157" i="1"/>
  <c r="AR157" i="1"/>
  <c r="AO24" i="1"/>
  <c r="AR23" i="1"/>
  <c r="AO33" i="1"/>
  <c r="AN38" i="1"/>
  <c r="AP38" i="1"/>
  <c r="AN136" i="1"/>
  <c r="AP136" i="1"/>
  <c r="AN164" i="1"/>
  <c r="AR164" i="1"/>
  <c r="AM196" i="1"/>
  <c r="AQ196" i="1"/>
  <c r="AN196" i="1"/>
  <c r="AR196" i="1"/>
  <c r="AN207" i="1"/>
  <c r="AP207" i="1"/>
  <c r="AO207" i="1"/>
  <c r="AM147" i="1"/>
  <c r="AQ147" i="1"/>
  <c r="AN147" i="1"/>
  <c r="AP147" i="1"/>
  <c r="AM133" i="1"/>
  <c r="AQ133" i="1"/>
  <c r="AO133" i="1"/>
  <c r="AO136" i="1"/>
  <c r="AM7" i="1"/>
  <c r="AQ7" i="1"/>
  <c r="AM20" i="1"/>
  <c r="AQ20" i="1"/>
  <c r="AR4" i="1"/>
  <c r="AN7" i="1"/>
  <c r="AO18" i="1"/>
  <c r="AN20" i="1"/>
  <c r="AP20" i="1"/>
  <c r="AO32" i="1"/>
  <c r="AO36" i="1"/>
  <c r="AM39" i="1"/>
  <c r="AQ39" i="1"/>
  <c r="AR43" i="1"/>
  <c r="AN80" i="1"/>
  <c r="AP80" i="1"/>
  <c r="AN87" i="1"/>
  <c r="AP87" i="1"/>
  <c r="AN173" i="1"/>
  <c r="AP173" i="1"/>
  <c r="AO110" i="1"/>
  <c r="AN132" i="1"/>
  <c r="AR132" i="1"/>
  <c r="AN168" i="1"/>
  <c r="AP168" i="1"/>
  <c r="AN184" i="1"/>
  <c r="AP184" i="1"/>
  <c r="AN188" i="1"/>
  <c r="AN191" i="1"/>
  <c r="AO191" i="1"/>
  <c r="AO43" i="1"/>
  <c r="AO173" i="1"/>
  <c r="AO132" i="1"/>
  <c r="AO168" i="1"/>
  <c r="AM195" i="1"/>
  <c r="AQ195" i="1"/>
  <c r="AN195" i="1"/>
  <c r="AM208" i="1"/>
  <c r="AQ208" i="1"/>
  <c r="AN208" i="1"/>
  <c r="AR208" i="1"/>
  <c r="AM4" i="1"/>
  <c r="AQ4" i="1"/>
  <c r="AM43" i="1"/>
  <c r="AQ43" i="1"/>
  <c r="AM183" i="1"/>
  <c r="AQ183" i="1"/>
  <c r="AN183" i="1"/>
  <c r="AR183" i="1"/>
  <c r="AO184" i="1"/>
  <c r="AO188" i="1"/>
  <c r="AM203" i="1"/>
  <c r="AQ203" i="1"/>
  <c r="AO203" i="1"/>
  <c r="AM25" i="1"/>
  <c r="AQ25" i="1"/>
  <c r="AN19" i="1"/>
  <c r="AP19" i="1"/>
  <c r="AO147" i="1"/>
  <c r="AO143" i="1"/>
  <c r="AM143" i="1"/>
  <c r="AQ143" i="1"/>
  <c r="AO139" i="1"/>
  <c r="AO164" i="1"/>
  <c r="AO157" i="1"/>
  <c r="AO156" i="1"/>
  <c r="AO153" i="1"/>
  <c r="AN153" i="1"/>
  <c r="AO149" i="1"/>
  <c r="AN148" i="1"/>
  <c r="AP148" i="1"/>
  <c r="AO148" i="1"/>
  <c r="AR173" i="1"/>
  <c r="AN152" i="1"/>
  <c r="AO152" i="1"/>
  <c r="AM152" i="1"/>
  <c r="AQ152" i="1"/>
  <c r="AM165" i="1"/>
  <c r="AQ165" i="1"/>
  <c r="AN165" i="1"/>
  <c r="AO165" i="1"/>
  <c r="AN187" i="1"/>
  <c r="AO187" i="1"/>
  <c r="AM187" i="1"/>
  <c r="AQ187" i="1"/>
  <c r="AM204" i="1"/>
  <c r="AQ204" i="1"/>
  <c r="AN204" i="1"/>
  <c r="AO204" i="1"/>
  <c r="AP208" i="1"/>
  <c r="AM8" i="1"/>
  <c r="AQ8" i="1"/>
  <c r="AN8" i="1"/>
  <c r="AP8" i="1"/>
  <c r="AN11" i="1"/>
  <c r="AM11" i="1"/>
  <c r="AQ11" i="1"/>
  <c r="AM21" i="1"/>
  <c r="AQ21" i="1"/>
  <c r="AN21" i="1"/>
  <c r="AP21" i="1"/>
  <c r="AO29" i="1"/>
  <c r="AN29" i="1"/>
  <c r="AP29" i="1"/>
  <c r="AO35" i="1"/>
  <c r="AN35" i="1"/>
  <c r="AR35" i="1"/>
  <c r="AM48" i="1"/>
  <c r="AQ48" i="1"/>
  <c r="AN48" i="1"/>
  <c r="AO83" i="1"/>
  <c r="AM83" i="1"/>
  <c r="AQ83" i="1"/>
  <c r="AO101" i="1"/>
  <c r="AN101" i="1"/>
  <c r="AR101" i="1"/>
  <c r="AP141" i="1"/>
  <c r="AR191" i="1"/>
  <c r="AP191" i="1"/>
  <c r="AP7" i="1"/>
  <c r="AR7" i="1"/>
  <c r="AR20" i="1"/>
  <c r="AP24" i="1"/>
  <c r="AR24" i="1"/>
  <c r="AN37" i="1"/>
  <c r="AO37" i="1"/>
  <c r="AM37" i="1"/>
  <c r="AQ37" i="1"/>
  <c r="AO41" i="1"/>
  <c r="AN41" i="1"/>
  <c r="AR41" i="1"/>
  <c r="AM95" i="1"/>
  <c r="AQ95" i="1"/>
  <c r="AN95" i="1"/>
  <c r="AO9" i="1"/>
  <c r="AN9" i="1"/>
  <c r="AR9" i="1"/>
  <c r="AO22" i="1"/>
  <c r="AN22" i="1"/>
  <c r="AR22" i="1"/>
  <c r="AM34" i="1"/>
  <c r="AQ34" i="1"/>
  <c r="AN34" i="1"/>
  <c r="AO50" i="1"/>
  <c r="AN50" i="1"/>
  <c r="AR50" i="1"/>
  <c r="AN52" i="1"/>
  <c r="AM52" i="1"/>
  <c r="AQ52" i="1"/>
  <c r="AN57" i="1"/>
  <c r="AP57" i="1"/>
  <c r="AO57" i="1"/>
  <c r="AM74" i="1"/>
  <c r="AQ74" i="1"/>
  <c r="AN74" i="1"/>
  <c r="AP74" i="1"/>
  <c r="AP85" i="1"/>
  <c r="AM174" i="1"/>
  <c r="AQ174" i="1"/>
  <c r="AN174" i="1"/>
  <c r="AR139" i="1"/>
  <c r="AM144" i="1"/>
  <c r="AQ144" i="1"/>
  <c r="AN144" i="1"/>
  <c r="AP144" i="1"/>
  <c r="AO144" i="1"/>
  <c r="AM129" i="1"/>
  <c r="AQ129" i="1"/>
  <c r="AN129" i="1"/>
  <c r="AR134" i="1"/>
  <c r="AP134" i="1"/>
  <c r="AM137" i="1"/>
  <c r="AQ137" i="1"/>
  <c r="AN137" i="1"/>
  <c r="AR137" i="1"/>
  <c r="AO137" i="1"/>
  <c r="AM161" i="1"/>
  <c r="AQ161" i="1"/>
  <c r="AO161" i="1"/>
  <c r="AN161" i="1"/>
  <c r="AP161" i="1"/>
  <c r="AM200" i="1"/>
  <c r="AQ200" i="1"/>
  <c r="AO200" i="1"/>
  <c r="AN200" i="1"/>
  <c r="AP200" i="1"/>
  <c r="AR209" i="1"/>
  <c r="AP209" i="1"/>
  <c r="AP5" i="1"/>
  <c r="AR5" i="1"/>
  <c r="AP10" i="1"/>
  <c r="AR10" i="1"/>
  <c r="AO11" i="1"/>
  <c r="AO15" i="1"/>
  <c r="AN15" i="1"/>
  <c r="AP15" i="1"/>
  <c r="AO75" i="1"/>
  <c r="AN75" i="1"/>
  <c r="AN177" i="1"/>
  <c r="AO177" i="1"/>
  <c r="AM177" i="1"/>
  <c r="AQ177" i="1"/>
  <c r="AM140" i="1"/>
  <c r="AQ140" i="1"/>
  <c r="AN140" i="1"/>
  <c r="AP183" i="1"/>
  <c r="AR143" i="1"/>
  <c r="AR136" i="1"/>
  <c r="AN133" i="1"/>
  <c r="AP133" i="1"/>
  <c r="AN149" i="1"/>
  <c r="AP154" i="1"/>
  <c r="AN160" i="1"/>
  <c r="AO160" i="1"/>
  <c r="AP193" i="1"/>
  <c r="AN199" i="1"/>
  <c r="AO199" i="1"/>
  <c r="AR207" i="1"/>
  <c r="AM180" i="1"/>
  <c r="AQ180" i="1"/>
  <c r="AO180" i="1"/>
  <c r="AM212" i="1"/>
  <c r="AQ212" i="1"/>
  <c r="AO212" i="1"/>
  <c r="AM3" i="1"/>
  <c r="AQ3" i="1"/>
  <c r="AM23" i="1"/>
  <c r="AQ23" i="1"/>
  <c r="AM36" i="1"/>
  <c r="AQ36" i="1"/>
  <c r="AO38" i="1"/>
  <c r="AM160" i="1"/>
  <c r="AQ160" i="1"/>
  <c r="AN179" i="1"/>
  <c r="AO179" i="1"/>
  <c r="AM192" i="1"/>
  <c r="AQ192" i="1"/>
  <c r="AN192" i="1"/>
  <c r="AM199" i="1"/>
  <c r="AQ199" i="1"/>
  <c r="AN211" i="1"/>
  <c r="AO211" i="1"/>
  <c r="AO25" i="1"/>
  <c r="AN108" i="1"/>
  <c r="AP108" i="1"/>
  <c r="AO108" i="1"/>
  <c r="AR107" i="1"/>
  <c r="AP107" i="1"/>
  <c r="AM107" i="1"/>
  <c r="AQ107" i="1"/>
  <c r="AO107" i="1"/>
  <c r="AN105" i="1"/>
  <c r="AR105" i="1"/>
  <c r="AM105" i="1"/>
  <c r="AQ105" i="1"/>
  <c r="AO104" i="1"/>
  <c r="AN104" i="1"/>
  <c r="AP104" i="1"/>
  <c r="AO103" i="1"/>
  <c r="AR103" i="1"/>
  <c r="AO102" i="1"/>
  <c r="AM102" i="1"/>
  <c r="AQ102" i="1"/>
  <c r="AM101" i="1"/>
  <c r="AQ101" i="1"/>
  <c r="AN126" i="1"/>
  <c r="AR126" i="1"/>
  <c r="AO126" i="1"/>
  <c r="AO125" i="1"/>
  <c r="AN125" i="1"/>
  <c r="AR123" i="1"/>
  <c r="AP123" i="1"/>
  <c r="AN122" i="1"/>
  <c r="AP122" i="1"/>
  <c r="AO122" i="1"/>
  <c r="AO121" i="1"/>
  <c r="AM121" i="1"/>
  <c r="AQ121" i="1"/>
  <c r="AR121" i="1"/>
  <c r="AO118" i="1"/>
  <c r="AN118" i="1"/>
  <c r="AN117" i="1"/>
  <c r="AO117" i="1"/>
  <c r="AO114" i="1"/>
  <c r="AN114" i="1"/>
  <c r="AP114" i="1"/>
  <c r="AR113" i="1"/>
  <c r="AP113" i="1"/>
  <c r="AM113" i="1"/>
  <c r="AQ113" i="1"/>
  <c r="AO113" i="1"/>
  <c r="AN110" i="1"/>
  <c r="AR110" i="1"/>
  <c r="AN109" i="1"/>
  <c r="AO109" i="1"/>
  <c r="AR201" i="1"/>
  <c r="AP201" i="1"/>
  <c r="AR162" i="1"/>
  <c r="AP162" i="1"/>
  <c r="AR169" i="1"/>
  <c r="AP169" i="1"/>
  <c r="AO28" i="1"/>
  <c r="AP90" i="1"/>
  <c r="AR90" i="1"/>
  <c r="AO115" i="1"/>
  <c r="AM115" i="1"/>
  <c r="AQ115" i="1"/>
  <c r="AO145" i="1"/>
  <c r="AM145" i="1"/>
  <c r="AQ145" i="1"/>
  <c r="AN131" i="1"/>
  <c r="AO131" i="1"/>
  <c r="AO185" i="1"/>
  <c r="AM185" i="1"/>
  <c r="AQ185" i="1"/>
  <c r="AO6" i="1"/>
  <c r="AN6" i="1"/>
  <c r="AO12" i="1"/>
  <c r="AN12" i="1"/>
  <c r="AN13" i="1"/>
  <c r="AR14" i="1"/>
  <c r="AR21" i="1"/>
  <c r="AN27" i="1"/>
  <c r="AR28" i="1"/>
  <c r="AR38" i="1"/>
  <c r="AM70" i="1"/>
  <c r="AQ70" i="1"/>
  <c r="AN70" i="1"/>
  <c r="AP70" i="1"/>
  <c r="AM106" i="1"/>
  <c r="AQ106" i="1"/>
  <c r="AM90" i="1"/>
  <c r="AQ90" i="1"/>
  <c r="AN100" i="1"/>
  <c r="AP100" i="1"/>
  <c r="AN142" i="1"/>
  <c r="AO142" i="1"/>
  <c r="AO111" i="1"/>
  <c r="AM111" i="1"/>
  <c r="AQ111" i="1"/>
  <c r="AN115" i="1"/>
  <c r="AN124" i="1"/>
  <c r="AO124" i="1"/>
  <c r="AO127" i="1"/>
  <c r="AM127" i="1"/>
  <c r="AQ127" i="1"/>
  <c r="AN145" i="1"/>
  <c r="AN135" i="1"/>
  <c r="AO135" i="1"/>
  <c r="AO130" i="1"/>
  <c r="AM130" i="1"/>
  <c r="AQ130" i="1"/>
  <c r="AM131" i="1"/>
  <c r="AQ131" i="1"/>
  <c r="AN155" i="1"/>
  <c r="AO155" i="1"/>
  <c r="AO158" i="1"/>
  <c r="AM158" i="1"/>
  <c r="AQ158" i="1"/>
  <c r="AO181" i="1"/>
  <c r="AM181" i="1"/>
  <c r="AQ181" i="1"/>
  <c r="AN185" i="1"/>
  <c r="AN194" i="1"/>
  <c r="AO194" i="1"/>
  <c r="AO197" i="1"/>
  <c r="AM197" i="1"/>
  <c r="AQ197" i="1"/>
  <c r="AN210" i="1"/>
  <c r="AO210" i="1"/>
  <c r="AN73" i="1"/>
  <c r="AP73" i="1"/>
  <c r="AM73" i="1"/>
  <c r="AQ73" i="1"/>
  <c r="AN112" i="1"/>
  <c r="AO112" i="1"/>
  <c r="AO162" i="1"/>
  <c r="AM162" i="1"/>
  <c r="AQ162" i="1"/>
  <c r="AN182" i="1"/>
  <c r="AO182" i="1"/>
  <c r="AP3" i="1"/>
  <c r="AO4" i="1"/>
  <c r="AO10" i="1"/>
  <c r="AM18" i="1"/>
  <c r="AQ18" i="1"/>
  <c r="AP22" i="1"/>
  <c r="AM32" i="1"/>
  <c r="AQ32" i="1"/>
  <c r="AP39" i="1"/>
  <c r="AO45" i="1"/>
  <c r="AN45" i="1"/>
  <c r="AR45" i="1"/>
  <c r="AM57" i="1"/>
  <c r="AQ57" i="1"/>
  <c r="AN172" i="1"/>
  <c r="AO172" i="1"/>
  <c r="AO175" i="1"/>
  <c r="AM175" i="1"/>
  <c r="AQ175" i="1"/>
  <c r="AN178" i="1"/>
  <c r="AO178" i="1"/>
  <c r="AO119" i="1"/>
  <c r="AM119" i="1"/>
  <c r="AQ119" i="1"/>
  <c r="AP126" i="1"/>
  <c r="AN146" i="1"/>
  <c r="AO146" i="1"/>
  <c r="AO150" i="1"/>
  <c r="AM150" i="1"/>
  <c r="AQ150" i="1"/>
  <c r="AP157" i="1"/>
  <c r="AN163" i="1"/>
  <c r="AO163" i="1"/>
  <c r="AO166" i="1"/>
  <c r="AM166" i="1"/>
  <c r="AQ166" i="1"/>
  <c r="AP180" i="1"/>
  <c r="AN186" i="1"/>
  <c r="AO186" i="1"/>
  <c r="AO189" i="1"/>
  <c r="AM189" i="1"/>
  <c r="AQ189" i="1"/>
  <c r="AN202" i="1"/>
  <c r="AO202" i="1"/>
  <c r="AO205" i="1"/>
  <c r="AM205" i="1"/>
  <c r="AQ205" i="1"/>
  <c r="AP212" i="1"/>
  <c r="AO14" i="1"/>
  <c r="AN69" i="1"/>
  <c r="AR69" i="1"/>
  <c r="AM69" i="1"/>
  <c r="AQ69" i="1"/>
  <c r="AP106" i="1"/>
  <c r="AR106" i="1"/>
  <c r="AN128" i="1"/>
  <c r="AO128" i="1"/>
  <c r="AO169" i="1"/>
  <c r="AM169" i="1"/>
  <c r="AQ169" i="1"/>
  <c r="AN159" i="1"/>
  <c r="AO159" i="1"/>
  <c r="AN198" i="1"/>
  <c r="AO198" i="1"/>
  <c r="AO201" i="1"/>
  <c r="AM201" i="1"/>
  <c r="AQ201" i="1"/>
  <c r="AP9" i="1"/>
  <c r="AM17" i="1"/>
  <c r="AQ17" i="1"/>
  <c r="AM31" i="1"/>
  <c r="AQ31" i="1"/>
  <c r="AO84" i="1"/>
  <c r="AN84" i="1"/>
  <c r="AR84" i="1"/>
  <c r="AO106" i="1"/>
  <c r="AN116" i="1"/>
  <c r="AO116" i="1"/>
  <c r="AM13" i="1"/>
  <c r="AQ13" i="1"/>
  <c r="AM14" i="1"/>
  <c r="AQ14" i="1"/>
  <c r="AO16" i="1"/>
  <c r="AN16" i="1"/>
  <c r="AN17" i="1"/>
  <c r="AR18" i="1"/>
  <c r="AM27" i="1"/>
  <c r="AQ27" i="1"/>
  <c r="AM28" i="1"/>
  <c r="AQ28" i="1"/>
  <c r="AO30" i="1"/>
  <c r="AN30" i="1"/>
  <c r="AN31" i="1"/>
  <c r="AR32" i="1"/>
  <c r="AP35" i="1"/>
  <c r="AM58" i="1"/>
  <c r="AQ58" i="1"/>
  <c r="AN58" i="1"/>
  <c r="AN59" i="1"/>
  <c r="AR59" i="1"/>
  <c r="AO71" i="1"/>
  <c r="AN71" i="1"/>
  <c r="AR71" i="1"/>
  <c r="AP101" i="1"/>
  <c r="AP175" i="1"/>
  <c r="AN176" i="1"/>
  <c r="AO176" i="1"/>
  <c r="AO88" i="1"/>
  <c r="AN88" i="1"/>
  <c r="AR88" i="1"/>
  <c r="AO90" i="1"/>
  <c r="AN138" i="1"/>
  <c r="AO138" i="1"/>
  <c r="AO141" i="1"/>
  <c r="AM141" i="1"/>
  <c r="AQ141" i="1"/>
  <c r="AM142" i="1"/>
  <c r="AQ142" i="1"/>
  <c r="AN111" i="1"/>
  <c r="AP119" i="1"/>
  <c r="AN120" i="1"/>
  <c r="AO120" i="1"/>
  <c r="AO123" i="1"/>
  <c r="AM123" i="1"/>
  <c r="AQ123" i="1"/>
  <c r="AM124" i="1"/>
  <c r="AQ124" i="1"/>
  <c r="AN127" i="1"/>
  <c r="AO134" i="1"/>
  <c r="AM134" i="1"/>
  <c r="AQ134" i="1"/>
  <c r="AM135" i="1"/>
  <c r="AQ135" i="1"/>
  <c r="AN130" i="1"/>
  <c r="AP150" i="1"/>
  <c r="AN151" i="1"/>
  <c r="AO151" i="1"/>
  <c r="AO154" i="1"/>
  <c r="AM154" i="1"/>
  <c r="AQ154" i="1"/>
  <c r="AM155" i="1"/>
  <c r="AQ155" i="1"/>
  <c r="AN158" i="1"/>
  <c r="AP166" i="1"/>
  <c r="AN167" i="1"/>
  <c r="AO167" i="1"/>
  <c r="AN181" i="1"/>
  <c r="AP189" i="1"/>
  <c r="AN190" i="1"/>
  <c r="AO190" i="1"/>
  <c r="AO193" i="1"/>
  <c r="AM193" i="1"/>
  <c r="AQ193" i="1"/>
  <c r="AM194" i="1"/>
  <c r="AQ194" i="1"/>
  <c r="AN197" i="1"/>
  <c r="AP205" i="1"/>
  <c r="AN206" i="1"/>
  <c r="AO206" i="1"/>
  <c r="AO209" i="1"/>
  <c r="AM209" i="1"/>
  <c r="AQ209" i="1"/>
  <c r="AM210" i="1"/>
  <c r="AQ210" i="1"/>
  <c r="AN26" i="1"/>
  <c r="AO26" i="1"/>
  <c r="AM26" i="1"/>
  <c r="AQ26" i="1"/>
  <c r="AR25" i="1"/>
  <c r="AP25" i="1"/>
  <c r="AR19" i="1"/>
  <c r="AO19" i="1"/>
  <c r="AO87" i="1"/>
  <c r="AP86" i="1"/>
  <c r="AR86" i="1"/>
  <c r="AM86" i="1"/>
  <c r="AQ86" i="1"/>
  <c r="AO86" i="1"/>
  <c r="AP84" i="1"/>
  <c r="AM84" i="1"/>
  <c r="AQ84" i="1"/>
  <c r="AN83" i="1"/>
  <c r="AP82" i="1"/>
  <c r="AR82" i="1"/>
  <c r="AM82" i="1"/>
  <c r="AQ82" i="1"/>
  <c r="AO82" i="1"/>
  <c r="AP81" i="1"/>
  <c r="AR81" i="1"/>
  <c r="AM81" i="1"/>
  <c r="AQ81" i="1"/>
  <c r="AO81" i="1"/>
  <c r="AO80" i="1"/>
  <c r="AR80" i="1"/>
  <c r="AP79" i="1"/>
  <c r="AR79" i="1"/>
  <c r="AM79" i="1"/>
  <c r="AQ79" i="1"/>
  <c r="AO79" i="1"/>
  <c r="AR78" i="1"/>
  <c r="AP78" i="1"/>
  <c r="AM78" i="1"/>
  <c r="AQ78" i="1"/>
  <c r="AO78" i="1"/>
  <c r="AP77" i="1"/>
  <c r="AR77" i="1"/>
  <c r="AM77" i="1"/>
  <c r="AQ77" i="1"/>
  <c r="AO77" i="1"/>
  <c r="AM75" i="1"/>
  <c r="AQ75" i="1"/>
  <c r="AN76" i="1"/>
  <c r="AO76" i="1"/>
  <c r="AO100" i="1"/>
  <c r="AP99" i="1"/>
  <c r="AR99" i="1"/>
  <c r="AM99" i="1"/>
  <c r="AQ99" i="1"/>
  <c r="AO99" i="1"/>
  <c r="AP98" i="1"/>
  <c r="AR98" i="1"/>
  <c r="AO98" i="1"/>
  <c r="AM98" i="1"/>
  <c r="AQ98" i="1"/>
  <c r="AO97" i="1"/>
  <c r="AM97" i="1"/>
  <c r="AQ97" i="1"/>
  <c r="AP97" i="1"/>
  <c r="AR97" i="1"/>
  <c r="AN96" i="1"/>
  <c r="AR96" i="1"/>
  <c r="AM96" i="1"/>
  <c r="AQ96" i="1"/>
  <c r="AO95" i="1"/>
  <c r="AP94" i="1"/>
  <c r="AR94" i="1"/>
  <c r="AM94" i="1"/>
  <c r="AQ94" i="1"/>
  <c r="AO94" i="1"/>
  <c r="AN93" i="1"/>
  <c r="AR93" i="1"/>
  <c r="AM93" i="1"/>
  <c r="AQ93" i="1"/>
  <c r="AN92" i="1"/>
  <c r="AM92" i="1"/>
  <c r="AQ92" i="1"/>
  <c r="AO91" i="1"/>
  <c r="AN91" i="1"/>
  <c r="AP89" i="1"/>
  <c r="AR89" i="1"/>
  <c r="AM89" i="1"/>
  <c r="AQ89" i="1"/>
  <c r="AO89" i="1"/>
  <c r="AP88" i="1"/>
  <c r="AM88" i="1"/>
  <c r="AQ88" i="1"/>
  <c r="AO74" i="1"/>
  <c r="AR73" i="1"/>
  <c r="AP72" i="1"/>
  <c r="AR72" i="1"/>
  <c r="AM72" i="1"/>
  <c r="AQ72" i="1"/>
  <c r="AO72" i="1"/>
  <c r="AM71" i="1"/>
  <c r="AQ71" i="1"/>
  <c r="AO70" i="1"/>
  <c r="AO69" i="1"/>
  <c r="AO68" i="1"/>
  <c r="AM68" i="1"/>
  <c r="AQ68" i="1"/>
  <c r="AP68" i="1"/>
  <c r="AR68" i="1"/>
  <c r="AN67" i="1"/>
  <c r="AR67" i="1"/>
  <c r="AM67" i="1"/>
  <c r="AQ67" i="1"/>
  <c r="AN66" i="1"/>
  <c r="AO66" i="1"/>
  <c r="AP65" i="1"/>
  <c r="AR65" i="1"/>
  <c r="AM65" i="1"/>
  <c r="AQ65" i="1"/>
  <c r="AO65" i="1"/>
  <c r="AP64" i="1"/>
  <c r="AR64" i="1"/>
  <c r="AM64" i="1"/>
  <c r="AQ64" i="1"/>
  <c r="AO64" i="1"/>
  <c r="AM63" i="1"/>
  <c r="AQ63" i="1"/>
  <c r="AN63" i="1"/>
  <c r="AN62" i="1"/>
  <c r="AP62" i="1"/>
  <c r="AO62" i="1"/>
  <c r="AO61" i="1"/>
  <c r="AN61" i="1"/>
  <c r="AR61" i="1"/>
  <c r="AP60" i="1"/>
  <c r="AR60" i="1"/>
  <c r="AM60" i="1"/>
  <c r="AQ60" i="1"/>
  <c r="AO60" i="1"/>
  <c r="AM59" i="1"/>
  <c r="AQ59" i="1"/>
  <c r="AO58" i="1"/>
  <c r="AO56" i="1"/>
  <c r="AP56" i="1"/>
  <c r="AR56" i="1"/>
  <c r="AM56" i="1"/>
  <c r="AQ56" i="1"/>
  <c r="AN55" i="1"/>
  <c r="AR55" i="1"/>
  <c r="AM55" i="1"/>
  <c r="AQ55" i="1"/>
  <c r="AN54" i="1"/>
  <c r="AO54" i="1"/>
  <c r="AN53" i="1"/>
  <c r="AM53" i="1"/>
  <c r="AQ53" i="1"/>
  <c r="AO52" i="1"/>
  <c r="AP52" i="1"/>
  <c r="AR52" i="1"/>
  <c r="AP51" i="1"/>
  <c r="AR51" i="1"/>
  <c r="AO51" i="1"/>
  <c r="AM51" i="1"/>
  <c r="AQ51" i="1"/>
  <c r="AM50" i="1"/>
  <c r="AQ50" i="1"/>
  <c r="AR49" i="1"/>
  <c r="AO49" i="1"/>
  <c r="AO48" i="1"/>
  <c r="AP47" i="1"/>
  <c r="AR47" i="1"/>
  <c r="AM47" i="1"/>
  <c r="AQ47" i="1"/>
  <c r="AO47" i="1"/>
  <c r="AP46" i="1"/>
  <c r="AR46" i="1"/>
  <c r="AO46" i="1"/>
  <c r="AM46" i="1"/>
  <c r="AQ46" i="1"/>
  <c r="AM45" i="1"/>
  <c r="AQ45" i="1"/>
  <c r="AN44" i="1"/>
  <c r="AO44" i="1"/>
  <c r="AP42" i="1"/>
  <c r="AR42" i="1"/>
  <c r="AM42" i="1"/>
  <c r="AQ42" i="1"/>
  <c r="AO42" i="1"/>
  <c r="AM41" i="1"/>
  <c r="AQ41" i="1"/>
  <c r="AN40" i="1"/>
  <c r="AO40" i="1"/>
  <c r="AR87" i="1"/>
  <c r="AP156" i="1"/>
  <c r="AR122" i="1"/>
  <c r="AR168" i="1"/>
  <c r="AP164" i="1"/>
  <c r="AP196" i="1"/>
  <c r="AR184" i="1"/>
  <c r="AR33" i="1"/>
  <c r="AP33" i="1"/>
  <c r="AP110" i="1"/>
  <c r="AP45" i="1"/>
  <c r="AP105" i="1"/>
  <c r="AP41" i="1"/>
  <c r="AP69" i="1"/>
  <c r="AR100" i="1"/>
  <c r="AP137" i="1"/>
  <c r="AR29" i="1"/>
  <c r="AR147" i="1"/>
  <c r="AR8" i="1"/>
  <c r="AP71" i="1"/>
  <c r="AR74" i="1"/>
  <c r="AP50" i="1"/>
  <c r="AR70" i="1"/>
  <c r="AR200" i="1"/>
  <c r="AR148" i="1"/>
  <c r="AP132" i="1"/>
  <c r="AP188" i="1"/>
  <c r="AR188" i="1"/>
  <c r="AR195" i="1"/>
  <c r="AP195" i="1"/>
  <c r="AR108" i="1"/>
  <c r="AR161" i="1"/>
  <c r="AR153" i="1"/>
  <c r="AP153" i="1"/>
  <c r="AR75" i="1"/>
  <c r="AP75" i="1"/>
  <c r="AP199" i="1"/>
  <c r="AR199" i="1"/>
  <c r="AP160" i="1"/>
  <c r="AR160" i="1"/>
  <c r="AP149" i="1"/>
  <c r="AR149" i="1"/>
  <c r="AP11" i="1"/>
  <c r="AR11" i="1"/>
  <c r="AP59" i="1"/>
  <c r="AR57" i="1"/>
  <c r="AR133" i="1"/>
  <c r="AR144" i="1"/>
  <c r="AR177" i="1"/>
  <c r="AP177" i="1"/>
  <c r="AR129" i="1"/>
  <c r="AP129" i="1"/>
  <c r="AP174" i="1"/>
  <c r="AR174" i="1"/>
  <c r="AP34" i="1"/>
  <c r="AR34" i="1"/>
  <c r="AR95" i="1"/>
  <c r="AP95" i="1"/>
  <c r="AR37" i="1"/>
  <c r="AP37" i="1"/>
  <c r="AP48" i="1"/>
  <c r="AR48" i="1"/>
  <c r="AR211" i="1"/>
  <c r="AP211" i="1"/>
  <c r="AR192" i="1"/>
  <c r="AP192" i="1"/>
  <c r="AR15" i="1"/>
  <c r="AR179" i="1"/>
  <c r="AP179" i="1"/>
  <c r="AP140" i="1"/>
  <c r="AR140" i="1"/>
  <c r="AR204" i="1"/>
  <c r="AP204" i="1"/>
  <c r="AR187" i="1"/>
  <c r="AP187" i="1"/>
  <c r="AR165" i="1"/>
  <c r="AP165" i="1"/>
  <c r="AR152" i="1"/>
  <c r="AP152" i="1"/>
  <c r="AR104" i="1"/>
  <c r="AR125" i="1"/>
  <c r="AP125" i="1"/>
  <c r="AP118" i="1"/>
  <c r="AR118" i="1"/>
  <c r="AP117" i="1"/>
  <c r="AR117" i="1"/>
  <c r="AR114" i="1"/>
  <c r="AP109" i="1"/>
  <c r="AR109" i="1"/>
  <c r="AP151" i="1"/>
  <c r="AR151" i="1"/>
  <c r="AR130" i="1"/>
  <c r="AP130" i="1"/>
  <c r="AP182" i="1"/>
  <c r="AR182" i="1"/>
  <c r="AP210" i="1"/>
  <c r="AR210" i="1"/>
  <c r="AR185" i="1"/>
  <c r="AP185" i="1"/>
  <c r="AP124" i="1"/>
  <c r="AR124" i="1"/>
  <c r="AP131" i="1"/>
  <c r="AR131" i="1"/>
  <c r="AP55" i="1"/>
  <c r="AP206" i="1"/>
  <c r="AR206" i="1"/>
  <c r="AR197" i="1"/>
  <c r="AP197" i="1"/>
  <c r="AR127" i="1"/>
  <c r="AP127" i="1"/>
  <c r="AP176" i="1"/>
  <c r="AR176" i="1"/>
  <c r="AP116" i="1"/>
  <c r="AR116" i="1"/>
  <c r="AP198" i="1"/>
  <c r="AR198" i="1"/>
  <c r="AP159" i="1"/>
  <c r="AR159" i="1"/>
  <c r="AP202" i="1"/>
  <c r="AR202" i="1"/>
  <c r="AP146" i="1"/>
  <c r="AR146" i="1"/>
  <c r="AP135" i="1"/>
  <c r="AR135" i="1"/>
  <c r="AR6" i="1"/>
  <c r="AP6" i="1"/>
  <c r="AR26" i="1"/>
  <c r="AP26" i="1"/>
  <c r="AP190" i="1"/>
  <c r="AR190" i="1"/>
  <c r="AR181" i="1"/>
  <c r="AP181" i="1"/>
  <c r="AP120" i="1"/>
  <c r="AR120" i="1"/>
  <c r="AR111" i="1"/>
  <c r="AP111" i="1"/>
  <c r="AP58" i="1"/>
  <c r="AR58" i="1"/>
  <c r="AR31" i="1"/>
  <c r="AP31" i="1"/>
  <c r="AR17" i="1"/>
  <c r="AP17" i="1"/>
  <c r="AP186" i="1"/>
  <c r="AR186" i="1"/>
  <c r="AP178" i="1"/>
  <c r="AR178" i="1"/>
  <c r="AP172" i="1"/>
  <c r="AR172" i="1"/>
  <c r="AP112" i="1"/>
  <c r="AR112" i="1"/>
  <c r="AP194" i="1"/>
  <c r="AR194" i="1"/>
  <c r="AR115" i="1"/>
  <c r="AP115" i="1"/>
  <c r="AR13" i="1"/>
  <c r="AP13" i="1"/>
  <c r="AP167" i="1"/>
  <c r="AR167" i="1"/>
  <c r="AR158" i="1"/>
  <c r="AP158" i="1"/>
  <c r="AP138" i="1"/>
  <c r="AR138" i="1"/>
  <c r="AR30" i="1"/>
  <c r="AP30" i="1"/>
  <c r="AR16" i="1"/>
  <c r="AP16" i="1"/>
  <c r="AP128" i="1"/>
  <c r="AR128" i="1"/>
  <c r="AP163" i="1"/>
  <c r="AR163" i="1"/>
  <c r="AP155" i="1"/>
  <c r="AR155" i="1"/>
  <c r="AR145" i="1"/>
  <c r="AP145" i="1"/>
  <c r="AP142" i="1"/>
  <c r="AR142" i="1"/>
  <c r="AR27" i="1"/>
  <c r="AP27" i="1"/>
  <c r="AR12" i="1"/>
  <c r="AP12" i="1"/>
  <c r="AR83" i="1"/>
  <c r="AP83" i="1"/>
  <c r="AP76" i="1"/>
  <c r="AR76" i="1"/>
  <c r="AP96" i="1"/>
  <c r="AP93" i="1"/>
  <c r="AR92" i="1"/>
  <c r="AP92" i="1"/>
  <c r="AP91" i="1"/>
  <c r="AR91" i="1"/>
  <c r="AP67" i="1"/>
  <c r="AP66" i="1"/>
  <c r="AR66" i="1"/>
  <c r="AR63" i="1"/>
  <c r="AP63" i="1"/>
  <c r="AR62" i="1"/>
  <c r="AP61" i="1"/>
  <c r="AP54" i="1"/>
  <c r="AR54" i="1"/>
  <c r="AR53" i="1"/>
  <c r="AP53" i="1"/>
  <c r="AP44" i="1"/>
  <c r="AR44" i="1"/>
  <c r="AR40" i="1"/>
  <c r="AP40" i="1"/>
</calcChain>
</file>

<file path=xl/sharedStrings.xml><?xml version="1.0" encoding="utf-8"?>
<sst xmlns="http://schemas.openxmlformats.org/spreadsheetml/2006/main" count="2810" uniqueCount="1110">
  <si>
    <t>C-S</t>
  </si>
  <si>
    <t>EXPEDITION</t>
  </si>
  <si>
    <t>SITE</t>
  </si>
  <si>
    <t>HOLE</t>
  </si>
  <si>
    <t>CORE</t>
  </si>
  <si>
    <t>CORE_TYPE</t>
  </si>
  <si>
    <t>SECTION</t>
  </si>
  <si>
    <t>Section</t>
  </si>
  <si>
    <t>Curated
length (m)</t>
  </si>
  <si>
    <t>Top depth
[m CSF-A]</t>
  </si>
  <si>
    <t>1-1</t>
  </si>
  <si>
    <t>A</t>
  </si>
  <si>
    <t>Z</t>
  </si>
  <si>
    <t>C5710A-1Z-1</t>
  </si>
  <si>
    <t>1-2</t>
  </si>
  <si>
    <t>C5710A-1Z-2</t>
  </si>
  <si>
    <t>1-3</t>
  </si>
  <si>
    <t>C5710A-1Z-3</t>
  </si>
  <si>
    <t>1-4</t>
  </si>
  <si>
    <t>C5710A-1Z-4</t>
  </si>
  <si>
    <t>2-1</t>
  </si>
  <si>
    <t>C5710A-2Z-1</t>
  </si>
  <si>
    <t>2-2</t>
  </si>
  <si>
    <t>C5710A-2Z-2</t>
  </si>
  <si>
    <t>2-3</t>
  </si>
  <si>
    <t>C5710A-2Z-3</t>
  </si>
  <si>
    <t>3-1</t>
  </si>
  <si>
    <t>C5710A-3Z-1</t>
  </si>
  <si>
    <t>4-1</t>
  </si>
  <si>
    <t>C5710A-4Z-1</t>
  </si>
  <si>
    <t>4-2</t>
  </si>
  <si>
    <t>C5710A-4Z-2</t>
  </si>
  <si>
    <t>4-3</t>
  </si>
  <si>
    <t>C5710A-4Z-3</t>
  </si>
  <si>
    <t>4-4</t>
  </si>
  <si>
    <t>C5710A-4Z-4</t>
  </si>
  <si>
    <t>5-1</t>
  </si>
  <si>
    <t>C5710A-5Z-1</t>
  </si>
  <si>
    <t>5-2</t>
  </si>
  <si>
    <t>C5710A-5Z-2</t>
  </si>
  <si>
    <t>5-3</t>
  </si>
  <si>
    <t>C5710A-5Z-3</t>
  </si>
  <si>
    <t>5-4</t>
  </si>
  <si>
    <t>C5710A-5Z-4</t>
  </si>
  <si>
    <t>6-1</t>
  </si>
  <si>
    <t>C5710A-6Z-1</t>
  </si>
  <si>
    <t>6-2</t>
  </si>
  <si>
    <t>C5710A-6Z-2</t>
  </si>
  <si>
    <t>6-3</t>
  </si>
  <si>
    <t>C5710A-6Z-3</t>
  </si>
  <si>
    <t>6-4</t>
  </si>
  <si>
    <t>C5710A-6Z-4</t>
  </si>
  <si>
    <t>7-1</t>
  </si>
  <si>
    <t>C5710A-7Z-1</t>
  </si>
  <si>
    <t>7-2</t>
  </si>
  <si>
    <t>C5710A-7Z-2</t>
  </si>
  <si>
    <t>7-3</t>
  </si>
  <si>
    <t>C5710A-7Z-3</t>
  </si>
  <si>
    <t>7-4</t>
  </si>
  <si>
    <t>C5710A-7Z-4</t>
  </si>
  <si>
    <t>8-1</t>
  </si>
  <si>
    <t>C5710A-8Z-1</t>
  </si>
  <si>
    <t>8-2</t>
  </si>
  <si>
    <t>C5710A-8Z-2</t>
  </si>
  <si>
    <t>8-3</t>
  </si>
  <si>
    <t>C5710A-8Z-3</t>
  </si>
  <si>
    <t>8-4</t>
  </si>
  <si>
    <t>C5710A-8Z-4</t>
  </si>
  <si>
    <t>9-1</t>
  </si>
  <si>
    <t>C5710A-9Z-1</t>
  </si>
  <si>
    <t>9-2</t>
  </si>
  <si>
    <t>C5710A-9Z-2</t>
  </si>
  <si>
    <t>9-3</t>
  </si>
  <si>
    <t>C5710A-9Z-3</t>
  </si>
  <si>
    <t>9-4</t>
  </si>
  <si>
    <t>C5710A-9Z-4</t>
  </si>
  <si>
    <t>10-1</t>
  </si>
  <si>
    <t>C5710A-10Z-1</t>
  </si>
  <si>
    <t>10-2</t>
  </si>
  <si>
    <t>C5710A-10Z-2</t>
  </si>
  <si>
    <t>10-3</t>
  </si>
  <si>
    <t>C5710A-10Z-3</t>
  </si>
  <si>
    <t>10-4</t>
  </si>
  <si>
    <t>C5710A-10Z-4</t>
  </si>
  <si>
    <t>11-1</t>
  </si>
  <si>
    <t>C5710A-11Z-1</t>
  </si>
  <si>
    <t>11-2</t>
  </si>
  <si>
    <t>C5710A-11Z-2</t>
  </si>
  <si>
    <t>11-3</t>
  </si>
  <si>
    <t>C5710A-11Z-3</t>
  </si>
  <si>
    <t>11-4</t>
  </si>
  <si>
    <t>C5710A-11Z-4</t>
  </si>
  <si>
    <t>12-1</t>
  </si>
  <si>
    <t>C5710A-12Z-1</t>
  </si>
  <si>
    <t>12-2</t>
  </si>
  <si>
    <t>C5710A-12Z-2</t>
  </si>
  <si>
    <t>12-3</t>
  </si>
  <si>
    <t>C5710A-12Z-3</t>
  </si>
  <si>
    <t>12-4</t>
  </si>
  <si>
    <t>C5710A-12Z-4</t>
  </si>
  <si>
    <t>13-1</t>
  </si>
  <si>
    <t>C5710A-13Z-1</t>
  </si>
  <si>
    <t>13-2</t>
  </si>
  <si>
    <t>C5710A-13Z-2</t>
  </si>
  <si>
    <t>13-3</t>
  </si>
  <si>
    <t>C5710A-13Z-3</t>
  </si>
  <si>
    <t>13-4</t>
  </si>
  <si>
    <t>C5710A-13Z-4</t>
  </si>
  <si>
    <t>14-1</t>
  </si>
  <si>
    <t>M</t>
  </si>
  <si>
    <t>C5710A-14M-1</t>
  </si>
  <si>
    <t>15-1</t>
  </si>
  <si>
    <t>C5710A-15M-1</t>
  </si>
  <si>
    <t>15-2</t>
  </si>
  <si>
    <t>C5710A-15M-2</t>
  </si>
  <si>
    <t>15-3</t>
  </si>
  <si>
    <t>C5710A-15M-3</t>
  </si>
  <si>
    <t>15-4</t>
  </si>
  <si>
    <t>C5710A-15M-4</t>
  </si>
  <si>
    <t>16-1</t>
  </si>
  <si>
    <t>C5710A-16M-1</t>
  </si>
  <si>
    <t>17-1</t>
  </si>
  <si>
    <t>C5710A-17M-1</t>
  </si>
  <si>
    <t>17-2</t>
  </si>
  <si>
    <t>C5710A-17M-2</t>
  </si>
  <si>
    <t>17-3</t>
  </si>
  <si>
    <t>C5710A-17M-3</t>
  </si>
  <si>
    <t>18-1</t>
  </si>
  <si>
    <t>C5710A-18Z-1</t>
  </si>
  <si>
    <t>18-2</t>
  </si>
  <si>
    <t>C5710A-18Z-2</t>
  </si>
  <si>
    <t>18-3</t>
  </si>
  <si>
    <t>C5710A-18Z-3</t>
  </si>
  <si>
    <t>18-4</t>
  </si>
  <si>
    <t>C5710A-18Z-4</t>
  </si>
  <si>
    <t>19-1</t>
  </si>
  <si>
    <t>C5710A-19Z-1</t>
  </si>
  <si>
    <t>19-2</t>
  </si>
  <si>
    <t>C5710A-19Z-2</t>
  </si>
  <si>
    <t>19-3</t>
  </si>
  <si>
    <t>C5710A-19Z-3</t>
  </si>
  <si>
    <t>19-4</t>
  </si>
  <si>
    <t>C5710A-19Z-4</t>
  </si>
  <si>
    <t>20-1</t>
  </si>
  <si>
    <t>C5710A-20Z-1</t>
  </si>
  <si>
    <t>20-2</t>
  </si>
  <si>
    <t>C5710A-20Z-2</t>
  </si>
  <si>
    <t>20-3</t>
  </si>
  <si>
    <t>C5710A-20Z-3</t>
  </si>
  <si>
    <t>20-4</t>
  </si>
  <si>
    <t>C5710A-20Z-4</t>
  </si>
  <si>
    <t>21-1</t>
  </si>
  <si>
    <t>C5710A-21Z-1</t>
  </si>
  <si>
    <t>21-2</t>
  </si>
  <si>
    <t>C5710A-21Z-2</t>
  </si>
  <si>
    <t>21-3</t>
  </si>
  <si>
    <t>C5710A-21Z-3</t>
  </si>
  <si>
    <t>21-4</t>
  </si>
  <si>
    <t>C5710A-21Z-4</t>
  </si>
  <si>
    <t>22-1</t>
  </si>
  <si>
    <t>C5710A-22Z-1</t>
  </si>
  <si>
    <t>22-2</t>
  </si>
  <si>
    <t>C5710A-22Z-2</t>
  </si>
  <si>
    <t>22-3</t>
  </si>
  <si>
    <t>C5710A-22Z-3</t>
  </si>
  <si>
    <t>22-4</t>
  </si>
  <si>
    <t>C5710A-22Z-4</t>
  </si>
  <si>
    <t>23-1</t>
  </si>
  <si>
    <t>C5710A-23Z-1</t>
  </si>
  <si>
    <t>23-2</t>
  </si>
  <si>
    <t>C5710A-23Z-2</t>
  </si>
  <si>
    <t>23-3</t>
  </si>
  <si>
    <t>C5710A-23Z-3</t>
  </si>
  <si>
    <t>23-4</t>
  </si>
  <si>
    <t>C5710A-23Z-4</t>
  </si>
  <si>
    <t>24-1</t>
  </si>
  <si>
    <t>C5710A-24Z-1</t>
  </si>
  <si>
    <t>24-2</t>
  </si>
  <si>
    <t>C5710A-24Z-2</t>
  </si>
  <si>
    <t>24-3</t>
  </si>
  <si>
    <t>C5710A-24Z-3</t>
  </si>
  <si>
    <t>24-4</t>
  </si>
  <si>
    <t>C5710A-24Z-4</t>
  </si>
  <si>
    <t>25-1</t>
  </si>
  <si>
    <t>C5710A-25Z-1</t>
  </si>
  <si>
    <t>25-2</t>
  </si>
  <si>
    <t>C5710A-25Z-2</t>
  </si>
  <si>
    <t>25-3</t>
  </si>
  <si>
    <t>C5710A-25Z-3</t>
  </si>
  <si>
    <t>25-4</t>
  </si>
  <si>
    <t>C5710A-25Z-4</t>
  </si>
  <si>
    <t>26-1</t>
  </si>
  <si>
    <t>C5710A-26Z-1</t>
  </si>
  <si>
    <t>26-2</t>
  </si>
  <si>
    <t>C5710A-26Z-2</t>
  </si>
  <si>
    <t>26-3</t>
  </si>
  <si>
    <t>C5710A-26Z-3</t>
  </si>
  <si>
    <t>26-4</t>
  </si>
  <si>
    <t>C5710A-26Z-4</t>
  </si>
  <si>
    <t>27-1</t>
  </si>
  <si>
    <t>C5710A-27Z-1</t>
  </si>
  <si>
    <t>27-2</t>
  </si>
  <si>
    <t>C5710A-27Z-2</t>
  </si>
  <si>
    <t>27-3</t>
  </si>
  <si>
    <t>C5710A-27Z-3</t>
  </si>
  <si>
    <t>27-4</t>
  </si>
  <si>
    <t>C5710A-27Z-4</t>
  </si>
  <si>
    <t>28-1</t>
  </si>
  <si>
    <t>C5710A-28Z-1</t>
  </si>
  <si>
    <t>28-2</t>
  </si>
  <si>
    <t>C5710A-28Z-2</t>
  </si>
  <si>
    <t>28-3</t>
  </si>
  <si>
    <t>C5710A-28Z-3</t>
  </si>
  <si>
    <t>28-4</t>
  </si>
  <si>
    <t>C5710A-28Z-4</t>
  </si>
  <si>
    <t>29-1</t>
  </si>
  <si>
    <t>C5710A-29Z-1</t>
  </si>
  <si>
    <t>29-2</t>
  </si>
  <si>
    <t>C5710A-29Z-2</t>
  </si>
  <si>
    <t>29-3</t>
  </si>
  <si>
    <t>C5710A-29Z-3</t>
  </si>
  <si>
    <t>29-4</t>
  </si>
  <si>
    <t>C5710A-29Z-4</t>
  </si>
  <si>
    <t>30-1</t>
  </si>
  <si>
    <t>C5710A-30Z-1</t>
  </si>
  <si>
    <t>30-2</t>
  </si>
  <si>
    <t>C5710A-30Z-2</t>
  </si>
  <si>
    <t>30-3</t>
  </si>
  <si>
    <t>C5710A-30Z-3</t>
  </si>
  <si>
    <t>30-4</t>
  </si>
  <si>
    <t>C5710A-30Z-4</t>
  </si>
  <si>
    <t>31-1</t>
  </si>
  <si>
    <t>C5710A-31Z-1</t>
  </si>
  <si>
    <t>31-2</t>
  </si>
  <si>
    <t>C5710A-31Z-2</t>
  </si>
  <si>
    <t>31-3</t>
  </si>
  <si>
    <t>C5710A-31Z-3</t>
  </si>
  <si>
    <t>31-4</t>
  </si>
  <si>
    <t>C5710A-31Z-4</t>
  </si>
  <si>
    <t>32-1</t>
  </si>
  <si>
    <t>C5710A-32Z-1</t>
  </si>
  <si>
    <t>32-2</t>
  </si>
  <si>
    <t>C5710A-32Z-2</t>
  </si>
  <si>
    <t>32-3</t>
  </si>
  <si>
    <t>C5710A-32Z-3</t>
  </si>
  <si>
    <t>32-4</t>
  </si>
  <si>
    <t>C5710A-32Z-4</t>
  </si>
  <si>
    <t>33-1</t>
  </si>
  <si>
    <t>C5710A-33Z-1</t>
  </si>
  <si>
    <t>33-2</t>
  </si>
  <si>
    <t>C5710A-33Z-2</t>
  </si>
  <si>
    <t>33-3</t>
  </si>
  <si>
    <t>C5710A-33Z-3</t>
  </si>
  <si>
    <t>33-4</t>
  </si>
  <si>
    <t>C5710A-33Z-4</t>
  </si>
  <si>
    <t>34-1</t>
  </si>
  <si>
    <t>C5710A-34Z-1</t>
  </si>
  <si>
    <t>34-2</t>
  </si>
  <si>
    <t>C5710A-34Z-2</t>
  </si>
  <si>
    <t>34-3</t>
  </si>
  <si>
    <t>C5710A-34Z-3</t>
  </si>
  <si>
    <t>34-4</t>
  </si>
  <si>
    <t>C5710A-34Z-4</t>
  </si>
  <si>
    <t>35-1</t>
  </si>
  <si>
    <t>C5710A-35Z-1</t>
  </si>
  <si>
    <t>35-2</t>
  </si>
  <si>
    <t>C5710A-35Z-2</t>
  </si>
  <si>
    <t>35-3</t>
  </si>
  <si>
    <t>C5710A-35Z-3</t>
  </si>
  <si>
    <t>35-4</t>
  </si>
  <si>
    <t>C5710A-35Z-4</t>
  </si>
  <si>
    <t>36-1</t>
  </si>
  <si>
    <t>C5710A-36Z-1</t>
  </si>
  <si>
    <t>36-2</t>
  </si>
  <si>
    <t>C5710A-36Z-2</t>
  </si>
  <si>
    <t>36-3</t>
  </si>
  <si>
    <t>C5710A-36Z-3</t>
  </si>
  <si>
    <t>36-4</t>
  </si>
  <si>
    <t>C5710A-36Z-4</t>
  </si>
  <si>
    <t>37-1</t>
  </si>
  <si>
    <t>C5710A-37Z-1</t>
  </si>
  <si>
    <t>37-2</t>
  </si>
  <si>
    <t>C5710A-37Z-2</t>
  </si>
  <si>
    <t>37-3</t>
  </si>
  <si>
    <t>C5710A-37Z-3</t>
  </si>
  <si>
    <t>37-4</t>
  </si>
  <si>
    <t>C5710A-37Z-4</t>
  </si>
  <si>
    <t>38-1</t>
  </si>
  <si>
    <t>C5710A-38Z-1</t>
  </si>
  <si>
    <t>38-2</t>
  </si>
  <si>
    <t>C5710A-38Z-2</t>
  </si>
  <si>
    <t>38-3</t>
  </si>
  <si>
    <t>C5710A-38Z-3</t>
  </si>
  <si>
    <t>38-4</t>
  </si>
  <si>
    <t>C5710A-38Z-4</t>
  </si>
  <si>
    <t>39-1</t>
  </si>
  <si>
    <t>C5710A-39Z-1</t>
  </si>
  <si>
    <t>39-2</t>
  </si>
  <si>
    <t>C5710A-39Z-2</t>
  </si>
  <si>
    <t>39-3</t>
  </si>
  <si>
    <t>C5710A-39Z-3</t>
  </si>
  <si>
    <t>39-4</t>
  </si>
  <si>
    <t>C5710A-39Z-4</t>
  </si>
  <si>
    <t>40-1</t>
  </si>
  <si>
    <t>C5710A-40Z-1</t>
  </si>
  <si>
    <t>40-2</t>
  </si>
  <si>
    <t>C5710A-40Z-2</t>
  </si>
  <si>
    <t>40-3</t>
  </si>
  <si>
    <t>C5710A-40Z-3</t>
  </si>
  <si>
    <t>40-4</t>
  </si>
  <si>
    <t>C5710A-40Z-4</t>
  </si>
  <si>
    <t>41-1</t>
  </si>
  <si>
    <t>C5710A-41Z-1</t>
  </si>
  <si>
    <t>41-2</t>
  </si>
  <si>
    <t>C5710A-41Z-2</t>
  </si>
  <si>
    <t>41-3</t>
  </si>
  <si>
    <t>C5710A-41Z-3</t>
  </si>
  <si>
    <t>41-4</t>
  </si>
  <si>
    <t>C5710A-41Z-4</t>
  </si>
  <si>
    <t>42-1</t>
  </si>
  <si>
    <t>C5710A-42Z-1</t>
  </si>
  <si>
    <t>42-2</t>
  </si>
  <si>
    <t>C5710A-42Z-2</t>
  </si>
  <si>
    <t>42-3</t>
  </si>
  <si>
    <t>C5710A-42Z-3</t>
  </si>
  <si>
    <t>42-4</t>
  </si>
  <si>
    <t>C5710A-42Z-4</t>
  </si>
  <si>
    <t>43-1</t>
  </si>
  <si>
    <t>C5710A-43Z-1</t>
  </si>
  <si>
    <t>43-2</t>
  </si>
  <si>
    <t>C5710A-43Z-2</t>
  </si>
  <si>
    <t>43-3</t>
  </si>
  <si>
    <t>C5710A-43Z-3</t>
  </si>
  <si>
    <t>43-4</t>
  </si>
  <si>
    <t>C5710A-43Z-4</t>
  </si>
  <si>
    <t>44-1</t>
  </si>
  <si>
    <t>C5710A-44Z-1</t>
  </si>
  <si>
    <t>44-2</t>
  </si>
  <si>
    <t>C5710A-44Z-2</t>
  </si>
  <si>
    <t>44-3</t>
  </si>
  <si>
    <t>C5710A-44Z-3</t>
  </si>
  <si>
    <t>44-4</t>
  </si>
  <si>
    <t>C5710A-44Z-4</t>
  </si>
  <si>
    <t>45-1</t>
  </si>
  <si>
    <t>C5710A-45Z-1</t>
  </si>
  <si>
    <t>45-2</t>
  </si>
  <si>
    <t>C5710A-45Z-2</t>
  </si>
  <si>
    <t>45-3</t>
  </si>
  <si>
    <t>C5710A-45Z-3</t>
  </si>
  <si>
    <t>45-4</t>
  </si>
  <si>
    <t>C5710A-45Z-4</t>
  </si>
  <si>
    <t>46-1</t>
  </si>
  <si>
    <t>C5710A-46Z-1</t>
  </si>
  <si>
    <t>46-2</t>
  </si>
  <si>
    <t>C5710A-46Z-2</t>
  </si>
  <si>
    <t>46-3</t>
  </si>
  <si>
    <t>C5710A-46Z-3</t>
  </si>
  <si>
    <t>46-4</t>
  </si>
  <si>
    <t>C5710A-46Z-4</t>
  </si>
  <si>
    <t>47-1</t>
  </si>
  <si>
    <t>C5710A-47Z-1</t>
  </si>
  <si>
    <t>47-2</t>
  </si>
  <si>
    <t>C5710A-47Z-2</t>
  </si>
  <si>
    <t>47-3</t>
  </si>
  <si>
    <t>C5710A-47Z-3</t>
  </si>
  <si>
    <t>47-4</t>
  </si>
  <si>
    <t>C5710A-47Z-4</t>
  </si>
  <si>
    <t>48-1</t>
  </si>
  <si>
    <t>C5710A-48Z-1</t>
  </si>
  <si>
    <t>48-2</t>
  </si>
  <si>
    <t>C5710A-48Z-2</t>
  </si>
  <si>
    <t>48-3</t>
  </si>
  <si>
    <t>C5710A-48Z-3</t>
  </si>
  <si>
    <t>48-4</t>
  </si>
  <si>
    <t>C5710A-48Z-4</t>
  </si>
  <si>
    <t>49-1</t>
  </si>
  <si>
    <t>C5710A-49Z-1</t>
  </si>
  <si>
    <t>49-2</t>
  </si>
  <si>
    <t>C5710A-49Z-2</t>
  </si>
  <si>
    <t>49-3</t>
  </si>
  <si>
    <t>C5710A-49Z-3</t>
  </si>
  <si>
    <t>49-4</t>
  </si>
  <si>
    <t>C5710A-49Z-4</t>
  </si>
  <si>
    <t>50-1</t>
  </si>
  <si>
    <t>C5710A-50Z-1</t>
  </si>
  <si>
    <t>50-2</t>
  </si>
  <si>
    <t>C5710A-50Z-2</t>
  </si>
  <si>
    <t>50-3</t>
  </si>
  <si>
    <t>C5710A-50Z-3</t>
  </si>
  <si>
    <t>50-4</t>
  </si>
  <si>
    <t>C5710A-50Z-4</t>
  </si>
  <si>
    <t>51-1</t>
  </si>
  <si>
    <t>C5710A-51Z-1</t>
  </si>
  <si>
    <t>51-2</t>
  </si>
  <si>
    <t>C5710A-51Z-2</t>
  </si>
  <si>
    <t>51-3</t>
  </si>
  <si>
    <t>C5710A-51Z-3</t>
  </si>
  <si>
    <t>51-4</t>
  </si>
  <si>
    <t>C5710A-51Z-4</t>
  </si>
  <si>
    <t>52-1</t>
  </si>
  <si>
    <t>C5710A-52Z-1</t>
  </si>
  <si>
    <t>52-2</t>
  </si>
  <si>
    <t>C5710A-52Z-2</t>
  </si>
  <si>
    <t>52-3</t>
  </si>
  <si>
    <t>C5710A-52Z-3</t>
  </si>
  <si>
    <t>52-4</t>
  </si>
  <si>
    <t>C5710A-52Z-4</t>
  </si>
  <si>
    <t>53-1</t>
  </si>
  <si>
    <t>C5710A-53Z-1</t>
  </si>
  <si>
    <t>53-2</t>
  </si>
  <si>
    <t>C5710A-53Z-2</t>
  </si>
  <si>
    <t>53-3</t>
  </si>
  <si>
    <t>C5710A-53Z-3</t>
  </si>
  <si>
    <t>53-4</t>
  </si>
  <si>
    <t>C5710A-53Z-4</t>
  </si>
  <si>
    <t>54-1</t>
  </si>
  <si>
    <t>C5710A-54Z-1</t>
  </si>
  <si>
    <t>54-2</t>
  </si>
  <si>
    <t>C5710A-54Z-2</t>
  </si>
  <si>
    <t>54-3</t>
  </si>
  <si>
    <t>C5710A-54Z-3</t>
  </si>
  <si>
    <t>54-4</t>
  </si>
  <si>
    <t>C5710A-54Z-4</t>
  </si>
  <si>
    <t>55-1</t>
  </si>
  <si>
    <t>C5710A-55Z-1</t>
  </si>
  <si>
    <t>55-2</t>
  </si>
  <si>
    <t>C5710A-55Z-2</t>
  </si>
  <si>
    <t>55-3</t>
  </si>
  <si>
    <t>C5710A-55Z-3</t>
  </si>
  <si>
    <t>55-4</t>
  </si>
  <si>
    <t>C5710A-55Z-4</t>
  </si>
  <si>
    <t>56-1</t>
  </si>
  <si>
    <t>C5710A-56Z-1</t>
  </si>
  <si>
    <t>56-2</t>
  </si>
  <si>
    <t>C5710A-56Z-2</t>
  </si>
  <si>
    <t>56-3</t>
  </si>
  <si>
    <t>C5710A-56Z-3</t>
  </si>
  <si>
    <t>56-4</t>
  </si>
  <si>
    <t>C5710A-56Z-4</t>
  </si>
  <si>
    <t>57-1</t>
  </si>
  <si>
    <t>C5710A-57Z-1</t>
  </si>
  <si>
    <t>57-2</t>
  </si>
  <si>
    <t>C5710A-57Z-2</t>
  </si>
  <si>
    <t>57-3</t>
  </si>
  <si>
    <t>C5710A-57Z-3</t>
  </si>
  <si>
    <t>57-4</t>
  </si>
  <si>
    <t>C5710A-57Z-4</t>
  </si>
  <si>
    <t>58-1</t>
  </si>
  <si>
    <t>C5710A-58Z-1</t>
  </si>
  <si>
    <t>58-2</t>
  </si>
  <si>
    <t>C5710A-58Z-2</t>
  </si>
  <si>
    <t>58-3</t>
  </si>
  <si>
    <t>C5710A-58Z-3</t>
  </si>
  <si>
    <t>58-4</t>
  </si>
  <si>
    <t>C5710A-58Z-4</t>
  </si>
  <si>
    <t>59-1</t>
  </si>
  <si>
    <t>C5710A-59Z-1</t>
  </si>
  <si>
    <t>59-2</t>
  </si>
  <si>
    <t>C5710A-59Z-2</t>
  </si>
  <si>
    <t>59-3</t>
  </si>
  <si>
    <t>C5710A-59Z-3</t>
  </si>
  <si>
    <t>59-4</t>
  </si>
  <si>
    <t>C5710A-59Z-4</t>
  </si>
  <si>
    <t>60-1</t>
  </si>
  <si>
    <t>C5710A-60Z-1</t>
  </si>
  <si>
    <t>60-2</t>
  </si>
  <si>
    <t>C5710A-60Z-2</t>
  </si>
  <si>
    <t>60-3</t>
  </si>
  <si>
    <t>C5710A-60Z-3</t>
  </si>
  <si>
    <t>60-4</t>
  </si>
  <si>
    <t>C5710A-60Z-4</t>
  </si>
  <si>
    <t>61-1</t>
  </si>
  <si>
    <t>C5710A-61Z-1</t>
  </si>
  <si>
    <t>61-2</t>
  </si>
  <si>
    <t>C5710A-61Z-2</t>
  </si>
  <si>
    <t>61-3</t>
  </si>
  <si>
    <t>C5710A-61Z-3</t>
  </si>
  <si>
    <t>61-4</t>
  </si>
  <si>
    <t>C5710A-61Z-4</t>
  </si>
  <si>
    <t>62-1</t>
  </si>
  <si>
    <t>C5710A-62Z-1</t>
  </si>
  <si>
    <t>62-2</t>
  </si>
  <si>
    <t>C5710A-62Z-2</t>
  </si>
  <si>
    <t>62-3</t>
  </si>
  <si>
    <t>C5710A-62Z-3</t>
  </si>
  <si>
    <t>62-4</t>
  </si>
  <si>
    <t>C5710A-62Z-4</t>
  </si>
  <si>
    <t>63-1</t>
  </si>
  <si>
    <t>C5710A-63Z-1</t>
  </si>
  <si>
    <t>63-2</t>
  </si>
  <si>
    <t>C5710A-63Z-2</t>
  </si>
  <si>
    <t>63-3</t>
  </si>
  <si>
    <t>C5710A-63Z-3</t>
  </si>
  <si>
    <t>63-4</t>
  </si>
  <si>
    <t>C5710A-63Z-4</t>
  </si>
  <si>
    <t>64-1</t>
  </si>
  <si>
    <t>C5710A-64Z-1</t>
  </si>
  <si>
    <t>64-2</t>
  </si>
  <si>
    <t>C5710A-64Z-2</t>
  </si>
  <si>
    <t>64-3</t>
  </si>
  <si>
    <t>C5710A-64Z-3</t>
  </si>
  <si>
    <t>65-1</t>
  </si>
  <si>
    <t>C5710A-65Z-1</t>
  </si>
  <si>
    <t>66-1</t>
  </si>
  <si>
    <t>C5710A-66Z-1</t>
  </si>
  <si>
    <t>66-2</t>
  </si>
  <si>
    <t>C5710A-66Z-2</t>
  </si>
  <si>
    <t>66-3</t>
  </si>
  <si>
    <t>C5710A-66Z-3</t>
  </si>
  <si>
    <t>66-4</t>
  </si>
  <si>
    <t>C5710A-66Z-4</t>
  </si>
  <si>
    <t>67-1</t>
  </si>
  <si>
    <t>C5710A-67Z-1</t>
  </si>
  <si>
    <t>67-2</t>
  </si>
  <si>
    <t>C5710A-67Z-2</t>
  </si>
  <si>
    <t>67-3</t>
  </si>
  <si>
    <t>C5710A-67Z-3</t>
  </si>
  <si>
    <t>67-4</t>
  </si>
  <si>
    <t>C5710A-67Z-4</t>
  </si>
  <si>
    <t>68-1</t>
  </si>
  <si>
    <t>C5710A-68Z-1</t>
  </si>
  <si>
    <t>68-2</t>
  </si>
  <si>
    <t>C5710A-68Z-2</t>
  </si>
  <si>
    <t>68-3</t>
  </si>
  <si>
    <t>C5710A-68Z-3</t>
  </si>
  <si>
    <t>68-4</t>
  </si>
  <si>
    <t>C5710A-68Z-4</t>
  </si>
  <si>
    <t>69-1</t>
  </si>
  <si>
    <t>C5710A-69Z-1</t>
  </si>
  <si>
    <t>69-2</t>
  </si>
  <si>
    <t>C5710A-69Z-2</t>
  </si>
  <si>
    <t>69-3</t>
  </si>
  <si>
    <t>C5710A-69Z-3</t>
  </si>
  <si>
    <t>70-1</t>
  </si>
  <si>
    <t>C5710A-70Z-1</t>
  </si>
  <si>
    <t>71-1</t>
  </si>
  <si>
    <t>C5710A-71Z-1</t>
  </si>
  <si>
    <t>71-2</t>
  </si>
  <si>
    <t>C5710A-71Z-2</t>
  </si>
  <si>
    <t>71-3</t>
  </si>
  <si>
    <t>C5710A-71Z-3</t>
  </si>
  <si>
    <t>71-4</t>
  </si>
  <si>
    <t>C5710A-71Z-4</t>
  </si>
  <si>
    <t>72-1</t>
  </si>
  <si>
    <t>C5710A-72Z-1</t>
  </si>
  <si>
    <t>72-2</t>
  </si>
  <si>
    <t>C5710A-72Z-2</t>
  </si>
  <si>
    <t>72-3</t>
  </si>
  <si>
    <t>C5710A-72Z-3</t>
  </si>
  <si>
    <t>72-4</t>
  </si>
  <si>
    <t>C5710A-72Z-4</t>
  </si>
  <si>
    <t>73-1</t>
  </si>
  <si>
    <t>C5710A-73Z-1</t>
  </si>
  <si>
    <t>73-2</t>
  </si>
  <si>
    <t>C5710A-73Z-2</t>
  </si>
  <si>
    <t>73-3</t>
  </si>
  <si>
    <t>C5710A-73Z-3</t>
  </si>
  <si>
    <t>73-4</t>
  </si>
  <si>
    <t>C5710A-73Z-4</t>
  </si>
  <si>
    <t>74-1</t>
  </si>
  <si>
    <t>C5710A-74Z-1</t>
  </si>
  <si>
    <t>74-2</t>
  </si>
  <si>
    <t>C5710A-74Z-2</t>
  </si>
  <si>
    <t>74-3</t>
  </si>
  <si>
    <t>C5710A-74Z-3</t>
  </si>
  <si>
    <t>74-4</t>
  </si>
  <si>
    <t>C5710A-74Z-4</t>
  </si>
  <si>
    <t>75-1</t>
  </si>
  <si>
    <t>C5710A-75Z-1</t>
  </si>
  <si>
    <t>75-2</t>
  </si>
  <si>
    <t>C5710A-75Z-2</t>
  </si>
  <si>
    <t>75-3</t>
  </si>
  <si>
    <t>C5710A-75Z-3</t>
  </si>
  <si>
    <t>75-4</t>
  </si>
  <si>
    <t>C5710A-75Z-4</t>
  </si>
  <si>
    <t>76-1</t>
  </si>
  <si>
    <t>C5710A-76Z-1</t>
  </si>
  <si>
    <t>76-2</t>
  </si>
  <si>
    <t>C5710A-76Z-2</t>
  </si>
  <si>
    <t>76-3</t>
  </si>
  <si>
    <t>C5710A-76Z-3</t>
  </si>
  <si>
    <t>76-4</t>
  </si>
  <si>
    <t>C5710A-76Z-4</t>
  </si>
  <si>
    <t>77-1</t>
  </si>
  <si>
    <t>C5710A-77Z-1</t>
  </si>
  <si>
    <t>77-2</t>
  </si>
  <si>
    <t>C5710A-77Z-2</t>
  </si>
  <si>
    <t>77-3</t>
  </si>
  <si>
    <t>C5710A-77Z-3</t>
  </si>
  <si>
    <t>77-4</t>
  </si>
  <si>
    <t>C5710A-77Z-4</t>
  </si>
  <si>
    <t>78-1</t>
  </si>
  <si>
    <t>C5710A-78Z-1</t>
  </si>
  <si>
    <t>78-2</t>
  </si>
  <si>
    <t>C5710A-78Z-2</t>
  </si>
  <si>
    <t>79-1</t>
  </si>
  <si>
    <t>C5710A-79Z-1</t>
  </si>
  <si>
    <t>79-2</t>
  </si>
  <si>
    <t>C5710A-79Z-2</t>
  </si>
  <si>
    <t>80-1</t>
  </si>
  <si>
    <t>C5710A-80Z-1</t>
  </si>
  <si>
    <t>80-2</t>
  </si>
  <si>
    <t>C5710A-80Z-2</t>
  </si>
  <si>
    <t>80-3</t>
  </si>
  <si>
    <t>C5710A-80Z-3</t>
  </si>
  <si>
    <t>80-4</t>
  </si>
  <si>
    <t>C5710A-80Z-4</t>
  </si>
  <si>
    <t>81-1</t>
  </si>
  <si>
    <t>C5710A-81Z-1</t>
  </si>
  <si>
    <t>81-2</t>
  </si>
  <si>
    <t>C5710A-81Z-2</t>
  </si>
  <si>
    <t>81-3</t>
  </si>
  <si>
    <t>C5710A-81Z-3</t>
  </si>
  <si>
    <t>81-4</t>
  </si>
  <si>
    <t>C5710A-81Z-4</t>
  </si>
  <si>
    <t>82-1</t>
  </si>
  <si>
    <t>C5710A-82Z-1</t>
  </si>
  <si>
    <t>82-2</t>
  </si>
  <si>
    <t>C5710A-82Z-2</t>
  </si>
  <si>
    <t>82-3</t>
  </si>
  <si>
    <t>C5710A-82Z-3</t>
  </si>
  <si>
    <t>82-4</t>
  </si>
  <si>
    <t>C5710A-82Z-4</t>
  </si>
  <si>
    <t>83-1</t>
  </si>
  <si>
    <t>C5710A-83Z-1</t>
  </si>
  <si>
    <t>83-2</t>
  </si>
  <si>
    <t>C5710A-83Z-2</t>
  </si>
  <si>
    <t>83-3</t>
  </si>
  <si>
    <t>C5710A-83Z-3</t>
  </si>
  <si>
    <t>83-4</t>
  </si>
  <si>
    <t>C5710A-83Z-4</t>
  </si>
  <si>
    <t>84-1</t>
  </si>
  <si>
    <t>C5710A-84Z-1</t>
  </si>
  <si>
    <t>84-2</t>
  </si>
  <si>
    <t>C5710A-84Z-2</t>
  </si>
  <si>
    <t>84-3</t>
  </si>
  <si>
    <t>C5710A-84Z-3</t>
  </si>
  <si>
    <t>84-4</t>
  </si>
  <si>
    <t>C5710A-84Z-4</t>
  </si>
  <si>
    <t>85-1</t>
  </si>
  <si>
    <t>C5710A-85Z-1</t>
  </si>
  <si>
    <t>85-2</t>
  </si>
  <si>
    <t>C5710A-85Z-2</t>
  </si>
  <si>
    <t>85-3</t>
  </si>
  <si>
    <t>C5710A-85Z-3</t>
  </si>
  <si>
    <t>85-4</t>
  </si>
  <si>
    <t>C5710A-85Z-4</t>
  </si>
  <si>
    <t>86-1</t>
  </si>
  <si>
    <t>C5710A-86Z-1</t>
  </si>
  <si>
    <t>86-2</t>
  </si>
  <si>
    <t>C5710A-86Z-2</t>
  </si>
  <si>
    <t>86-3</t>
  </si>
  <si>
    <t>C5710A-86Z-3</t>
  </si>
  <si>
    <t>86-4</t>
  </si>
  <si>
    <t>C5710A-86Z-4</t>
  </si>
  <si>
    <t>87-1</t>
  </si>
  <si>
    <t>C5710A-87Z-1</t>
  </si>
  <si>
    <t>87-2</t>
  </si>
  <si>
    <t>C5710A-87Z-2</t>
  </si>
  <si>
    <t>87-3</t>
  </si>
  <si>
    <t>C5710A-87Z-3</t>
  </si>
  <si>
    <t>87-4</t>
  </si>
  <si>
    <t>C5710A-87Z-4</t>
  </si>
  <si>
    <t>88-1</t>
  </si>
  <si>
    <t>C5710A-88Z-1</t>
  </si>
  <si>
    <t>88-2</t>
  </si>
  <si>
    <t>C5710A-88Z-2</t>
  </si>
  <si>
    <t>88-3</t>
  </si>
  <si>
    <t>C5710A-88Z-3</t>
  </si>
  <si>
    <t>88-4</t>
  </si>
  <si>
    <t>C5710A-88Z-4</t>
  </si>
  <si>
    <t>89-1</t>
  </si>
  <si>
    <t>C5710A-89Z-1</t>
  </si>
  <si>
    <t>89-2</t>
  </si>
  <si>
    <t>C5710A-89Z-2</t>
  </si>
  <si>
    <t>89-3</t>
  </si>
  <si>
    <t>C5710A-89Z-3</t>
  </si>
  <si>
    <t>89-4</t>
  </si>
  <si>
    <t>C5710A-89Z-4</t>
  </si>
  <si>
    <t>90-1</t>
  </si>
  <si>
    <t>C5710A-90Z-1</t>
  </si>
  <si>
    <t>90-2</t>
  </si>
  <si>
    <t>C5710A-90Z-2</t>
  </si>
  <si>
    <t>90-3</t>
  </si>
  <si>
    <t>C5710A-90Z-3</t>
  </si>
  <si>
    <t>90-4</t>
  </si>
  <si>
    <t>C5710A-90Z-4</t>
  </si>
  <si>
    <t>91-1</t>
  </si>
  <si>
    <t>C5710A-91Z-1</t>
  </si>
  <si>
    <t>91-2</t>
  </si>
  <si>
    <t>C5710A-91Z-2</t>
  </si>
  <si>
    <t>91-3</t>
  </si>
  <si>
    <t>C5710A-91Z-3</t>
  </si>
  <si>
    <t>91-4</t>
  </si>
  <si>
    <t>C5710A-91Z-4</t>
  </si>
  <si>
    <t>92-1</t>
  </si>
  <si>
    <t>C5710A-92Z-1</t>
  </si>
  <si>
    <t>92-2</t>
  </si>
  <si>
    <t>C5710A-92Z-2</t>
  </si>
  <si>
    <t>92-3</t>
  </si>
  <si>
    <t>C5710A-92Z-3</t>
  </si>
  <si>
    <t>92-4</t>
  </si>
  <si>
    <t>C5710A-92Z-4</t>
  </si>
  <si>
    <t>93-1</t>
  </si>
  <si>
    <t>C5710A-93Z-1</t>
  </si>
  <si>
    <t>93-2</t>
  </si>
  <si>
    <t>C5710A-93Z-2</t>
  </si>
  <si>
    <t>93-3</t>
  </si>
  <si>
    <t>C5710A-93Z-3</t>
  </si>
  <si>
    <t>93-4</t>
  </si>
  <si>
    <t>C5710A-93Z-4</t>
  </si>
  <si>
    <t>94-1</t>
  </si>
  <si>
    <t>C5710A-94Z-1</t>
  </si>
  <si>
    <t>94-2</t>
  </si>
  <si>
    <t>C5710A-94Z-2</t>
  </si>
  <si>
    <t>94-3</t>
  </si>
  <si>
    <t>C5710A-94Z-3</t>
  </si>
  <si>
    <t>94-4</t>
  </si>
  <si>
    <t>C5710A-94Z-4</t>
  </si>
  <si>
    <t>95-1</t>
  </si>
  <si>
    <t>C5710A-95Z-1</t>
  </si>
  <si>
    <t>95-2</t>
  </si>
  <si>
    <t>C5710A-95Z-2</t>
  </si>
  <si>
    <t>95-3</t>
  </si>
  <si>
    <t>C5710A-95Z-3</t>
  </si>
  <si>
    <t>95-4</t>
  </si>
  <si>
    <t>C5710A-95Z-4</t>
  </si>
  <si>
    <t>96-1</t>
  </si>
  <si>
    <t>C5710A-96Z-1</t>
  </si>
  <si>
    <t>96-2</t>
  </si>
  <si>
    <t>C5710A-96Z-2</t>
  </si>
  <si>
    <t>96-3</t>
  </si>
  <si>
    <t>C5710A-96Z-3</t>
  </si>
  <si>
    <t>96-4</t>
  </si>
  <si>
    <t>C5710A-96Z-4</t>
  </si>
  <si>
    <t>97-1</t>
  </si>
  <si>
    <t>C5710A-97Z-1</t>
  </si>
  <si>
    <t>97-2</t>
  </si>
  <si>
    <t>C5710A-97Z-2</t>
  </si>
  <si>
    <t>97-3</t>
  </si>
  <si>
    <t>C5710A-97Z-3</t>
  </si>
  <si>
    <t>97-4</t>
  </si>
  <si>
    <t>C5710A-97Z-4</t>
  </si>
  <si>
    <t>98-1</t>
  </si>
  <si>
    <t>C5710A-98Z-1</t>
  </si>
  <si>
    <t>98-2</t>
  </si>
  <si>
    <t>C5710A-98Z-2</t>
  </si>
  <si>
    <t>98-3</t>
  </si>
  <si>
    <t>C5710A-98Z-3</t>
  </si>
  <si>
    <t>98-4</t>
  </si>
  <si>
    <t>C5710A-98Z-4</t>
  </si>
  <si>
    <t>99-1</t>
  </si>
  <si>
    <t>C5710A-99Z-1</t>
  </si>
  <si>
    <t>99-2</t>
  </si>
  <si>
    <t>C5710A-99Z-2</t>
  </si>
  <si>
    <t>99-3</t>
  </si>
  <si>
    <t>C5710A-99Z-3</t>
  </si>
  <si>
    <t>99-4</t>
  </si>
  <si>
    <t>C5710A-99Z-4</t>
  </si>
  <si>
    <t>100-1</t>
  </si>
  <si>
    <t>C5710A-100Z-1</t>
  </si>
  <si>
    <t>100-2</t>
  </si>
  <si>
    <t>C5710A-100Z-2</t>
  </si>
  <si>
    <t>100-3</t>
  </si>
  <si>
    <t>C5710A-100Z-3</t>
  </si>
  <si>
    <t>100-4</t>
  </si>
  <si>
    <t>C5710A-100Z-4</t>
  </si>
  <si>
    <t>101-1</t>
  </si>
  <si>
    <t>C5710A-101Z-1</t>
  </si>
  <si>
    <t>101-2</t>
  </si>
  <si>
    <t>C5710A-101Z-2</t>
  </si>
  <si>
    <t>101-3</t>
  </si>
  <si>
    <t>C5710A-101Z-3</t>
  </si>
  <si>
    <t>101-4</t>
  </si>
  <si>
    <t>C5710A-101Z-4</t>
  </si>
  <si>
    <t>102-1</t>
  </si>
  <si>
    <t>C5710A-102Z-1</t>
  </si>
  <si>
    <t>102-2</t>
  </si>
  <si>
    <t>C5710A-102Z-2</t>
  </si>
  <si>
    <t>102-3</t>
  </si>
  <si>
    <t>C5710A-102Z-3</t>
  </si>
  <si>
    <t>102-4</t>
  </si>
  <si>
    <t>C5710A-102Z-4</t>
  </si>
  <si>
    <t>103-1</t>
  </si>
  <si>
    <t>C5710A-103Z-1</t>
  </si>
  <si>
    <t>103-2</t>
  </si>
  <si>
    <t>C5710A-103Z-2</t>
  </si>
  <si>
    <t>103-3</t>
  </si>
  <si>
    <t>C5710A-103Z-3</t>
  </si>
  <si>
    <t>103-4</t>
  </si>
  <si>
    <t>C5710A-103Z-4</t>
  </si>
  <si>
    <t>104-1</t>
  </si>
  <si>
    <t>C5710A-104Z-1</t>
  </si>
  <si>
    <t>104-2</t>
  </si>
  <si>
    <t>C5710A-104Z-2</t>
  </si>
  <si>
    <t>104-3</t>
  </si>
  <si>
    <t>C5710A-104Z-3</t>
  </si>
  <si>
    <t>104-4</t>
  </si>
  <si>
    <t>C5710A-104Z-4</t>
  </si>
  <si>
    <t>105-1</t>
  </si>
  <si>
    <t>C5710A-105Z-1</t>
  </si>
  <si>
    <t>105-2</t>
  </si>
  <si>
    <t>C5710A-105Z-2</t>
  </si>
  <si>
    <t>105-3</t>
  </si>
  <si>
    <t>C5710A-105Z-3</t>
  </si>
  <si>
    <t>105-4</t>
  </si>
  <si>
    <t>C5710A-105Z-4</t>
  </si>
  <si>
    <t>106-1</t>
  </si>
  <si>
    <t>C5710A-106Z-1</t>
  </si>
  <si>
    <t>106-2</t>
  </si>
  <si>
    <t>C5710A-106Z-2</t>
  </si>
  <si>
    <t>106-3</t>
  </si>
  <si>
    <t>C5710A-106Z-3</t>
  </si>
  <si>
    <t>106-4</t>
  </si>
  <si>
    <t>C5710A-106Z-4</t>
  </si>
  <si>
    <t>107-1</t>
  </si>
  <si>
    <t>C5710A-107Z-1</t>
  </si>
  <si>
    <t>107-2</t>
  </si>
  <si>
    <t>C5710A-107Z-2</t>
  </si>
  <si>
    <t>107-3</t>
  </si>
  <si>
    <t>C5710A-107Z-3</t>
  </si>
  <si>
    <t>107-4</t>
  </si>
  <si>
    <t>C5710A-107Z-4</t>
  </si>
  <si>
    <t>108-1</t>
  </si>
  <si>
    <t>C5710A-108Z-1</t>
  </si>
  <si>
    <t>108-2</t>
  </si>
  <si>
    <t>C5710A-108Z-2</t>
  </si>
  <si>
    <t>108-3</t>
  </si>
  <si>
    <t>C5710A-108Z-3</t>
  </si>
  <si>
    <t>108-4</t>
  </si>
  <si>
    <t>C5710A-108Z-4</t>
  </si>
  <si>
    <t>109-1</t>
  </si>
  <si>
    <t>C5710A-109Z-1</t>
  </si>
  <si>
    <t>109-2</t>
  </si>
  <si>
    <t>C5710A-109Z-2</t>
  </si>
  <si>
    <t>109-3</t>
  </si>
  <si>
    <t>C5710A-109Z-3</t>
  </si>
  <si>
    <t>109-4</t>
  </si>
  <si>
    <t>C5710A-109Z-4</t>
  </si>
  <si>
    <t>Grain_size</t>
  </si>
  <si>
    <t>GS_distribution</t>
  </si>
  <si>
    <t>Texture</t>
  </si>
  <si>
    <t>Shape</t>
  </si>
  <si>
    <t>Habit</t>
  </si>
  <si>
    <t>Contacts</t>
  </si>
  <si>
    <t>Lithology</t>
  </si>
  <si>
    <t>Modifier</t>
  </si>
  <si>
    <t>BGD_type</t>
  </si>
  <si>
    <t>Patch shape</t>
  </si>
  <si>
    <t>Patch size</t>
  </si>
  <si>
    <t>Nature_layer</t>
  </si>
  <si>
    <t>Boundary_layer</t>
  </si>
  <si>
    <t>Intensity_layer</t>
  </si>
  <si>
    <t>MF_geometry</t>
  </si>
  <si>
    <t>CP_geometry</t>
  </si>
  <si>
    <t>CP_boundary</t>
  </si>
  <si>
    <t>Fault_type</t>
  </si>
  <si>
    <t>Fracture_type</t>
  </si>
  <si>
    <t>Fracture_network</t>
  </si>
  <si>
    <t>Vein_texture</t>
  </si>
  <si>
    <t>Vein_connectivity</t>
  </si>
  <si>
    <t>Vein_morph</t>
  </si>
  <si>
    <t>Quality_name</t>
  </si>
  <si>
    <t>sense_shear</t>
  </si>
  <si>
    <t>SPO_phase</t>
  </si>
  <si>
    <t>mag_vein</t>
  </si>
  <si>
    <t>mag_vein_con</t>
  </si>
  <si>
    <t>mag_vein_geom</t>
  </si>
  <si>
    <t>fracture_type</t>
  </si>
  <si>
    <t>Glassy</t>
  </si>
  <si>
    <t>Equigranular</t>
  </si>
  <si>
    <t>Poikilitic</t>
  </si>
  <si>
    <t>Euhedral</t>
  </si>
  <si>
    <t>Equant</t>
  </si>
  <si>
    <t>Not recovered</t>
  </si>
  <si>
    <t>Basalt</t>
  </si>
  <si>
    <t xml:space="preserve">Disseminated oxide </t>
  </si>
  <si>
    <t>pervasive</t>
  </si>
  <si>
    <t>round</t>
  </si>
  <si>
    <t>&lt;3cm</t>
  </si>
  <si>
    <t>modal</t>
  </si>
  <si>
    <t>weak</t>
  </si>
  <si>
    <t>linear</t>
  </si>
  <si>
    <t>sharp</t>
  </si>
  <si>
    <t>fault gouge</t>
  </si>
  <si>
    <t>planar</t>
  </si>
  <si>
    <t>stepped</t>
  </si>
  <si>
    <t>massive</t>
  </si>
  <si>
    <t>isolated</t>
  </si>
  <si>
    <t>uncertain</t>
  </si>
  <si>
    <t>n</t>
  </si>
  <si>
    <t>olivine</t>
  </si>
  <si>
    <t>Diorite</t>
  </si>
  <si>
    <t>Sharp</t>
  </si>
  <si>
    <t>Planar</t>
  </si>
  <si>
    <t xml:space="preserve">slickenside </t>
  </si>
  <si>
    <t>Cryptocrystalline &lt;0.1mm</t>
  </si>
  <si>
    <t>Seriate</t>
  </si>
  <si>
    <t>Granular</t>
  </si>
  <si>
    <t>Subhedral</t>
  </si>
  <si>
    <t>Subequant</t>
  </si>
  <si>
    <t>Tectonic</t>
  </si>
  <si>
    <t>Diabase</t>
  </si>
  <si>
    <t xml:space="preserve">Oxide </t>
  </si>
  <si>
    <t>recrystallized</t>
  </si>
  <si>
    <t>irregular</t>
  </si>
  <si>
    <t>3-6cm</t>
  </si>
  <si>
    <t>grain size</t>
  </si>
  <si>
    <t>moderate</t>
  </si>
  <si>
    <t>diffuse</t>
  </si>
  <si>
    <t>fault breccia</t>
  </si>
  <si>
    <t>curved</t>
  </si>
  <si>
    <t>splayed</t>
  </si>
  <si>
    <t>cross fiber</t>
  </si>
  <si>
    <t>single</t>
  </si>
  <si>
    <t>likely</t>
  </si>
  <si>
    <t>r</t>
  </si>
  <si>
    <t>plagioclase</t>
  </si>
  <si>
    <t>Tonalite</t>
  </si>
  <si>
    <t>Gradational</t>
  </si>
  <si>
    <t>Curved</t>
  </si>
  <si>
    <t>fault zone</t>
  </si>
  <si>
    <t>Microcrystalline 0.1-0.2mm</t>
  </si>
  <si>
    <t>Varitextured</t>
  </si>
  <si>
    <t>Intergranular</t>
  </si>
  <si>
    <t>Anhedral</t>
  </si>
  <si>
    <t>Tabular</t>
  </si>
  <si>
    <t>Grain size</t>
  </si>
  <si>
    <t>Gabbro</t>
  </si>
  <si>
    <t xml:space="preserve">Olivine-bearing </t>
  </si>
  <si>
    <t>patchy</t>
  </si>
  <si>
    <t>elongate</t>
  </si>
  <si>
    <t>&gt;6cm</t>
  </si>
  <si>
    <t>combined grain size and modal boundary/contact</t>
  </si>
  <si>
    <t xml:space="preserve"> irregular</t>
  </si>
  <si>
    <t>strong</t>
  </si>
  <si>
    <t>planar-linear</t>
  </si>
  <si>
    <t>cataclasite</t>
  </si>
  <si>
    <t>anastomosing</t>
  </si>
  <si>
    <t>slip fiber</t>
  </si>
  <si>
    <t>branched</t>
  </si>
  <si>
    <t>certain</t>
  </si>
  <si>
    <t>d</t>
  </si>
  <si>
    <t>pyroxene</t>
  </si>
  <si>
    <t>Trondjhemite</t>
  </si>
  <si>
    <t>Sutured</t>
  </si>
  <si>
    <t>Irregular</t>
  </si>
  <si>
    <t xml:space="preserve"> cataclastic zone</t>
  </si>
  <si>
    <t>Fine grained 0.2-1mm</t>
  </si>
  <si>
    <t>Intersertal</t>
  </si>
  <si>
    <t>Elongate</t>
  </si>
  <si>
    <t>Modal</t>
  </si>
  <si>
    <t>olivine gabbro</t>
  </si>
  <si>
    <t xml:space="preserve">Orthopyroxene-bearing </t>
  </si>
  <si>
    <t>banded</t>
  </si>
  <si>
    <t>network</t>
  </si>
  <si>
    <t xml:space="preserve"> planar</t>
  </si>
  <si>
    <t>n/a</t>
  </si>
  <si>
    <t>anastomosing/irregular</t>
  </si>
  <si>
    <t>gradational</t>
  </si>
  <si>
    <t>hydrothermal breccia</t>
  </si>
  <si>
    <t>none</t>
  </si>
  <si>
    <t>vuggy</t>
  </si>
  <si>
    <t>pull-apart</t>
  </si>
  <si>
    <t>s</t>
  </si>
  <si>
    <t>oxide</t>
  </si>
  <si>
    <t>Other</t>
  </si>
  <si>
    <t xml:space="preserve"> shear vein</t>
  </si>
  <si>
    <t>Medium grained 1-5mm</t>
  </si>
  <si>
    <t>Subophitic</t>
  </si>
  <si>
    <t>Interstitial</t>
  </si>
  <si>
    <t>Colour</t>
  </si>
  <si>
    <t>Gabbronorite</t>
  </si>
  <si>
    <t xml:space="preserve">Troctolitic </t>
  </si>
  <si>
    <t>&lt;2%</t>
  </si>
  <si>
    <t>fresh</t>
  </si>
  <si>
    <t xml:space="preserve"> curved</t>
  </si>
  <si>
    <t>pseudotachylite</t>
  </si>
  <si>
    <t>polycrystalline</t>
  </si>
  <si>
    <t>en enchelon</t>
  </si>
  <si>
    <t>fault vein</t>
  </si>
  <si>
    <t>nd</t>
  </si>
  <si>
    <t>other</t>
  </si>
  <si>
    <t xml:space="preserve"> Hydrothermal breccia vein</t>
  </si>
  <si>
    <t>Coarse grained 5-30mm</t>
  </si>
  <si>
    <t>Ophitic</t>
  </si>
  <si>
    <t>Sheared</t>
  </si>
  <si>
    <t>Troctolite</t>
  </si>
  <si>
    <t xml:space="preserve">Olivine-rich </t>
  </si>
  <si>
    <t>3-10%</t>
  </si>
  <si>
    <t>slight</t>
  </si>
  <si>
    <t xml:space="preserve"> anastomosing</t>
  </si>
  <si>
    <t>crack seal</t>
  </si>
  <si>
    <t>cross cutting</t>
  </si>
  <si>
    <t>ns</t>
  </si>
  <si>
    <t xml:space="preserve"> joint</t>
  </si>
  <si>
    <t>Pegmatitic &gt;30mm</t>
  </si>
  <si>
    <t>foliated</t>
  </si>
  <si>
    <t xml:space="preserve">Anorthositic </t>
  </si>
  <si>
    <t>11-30%</t>
  </si>
  <si>
    <t>sheared</t>
  </si>
  <si>
    <t>ribbon</t>
  </si>
  <si>
    <t>rd</t>
  </si>
  <si>
    <t>Porphyritic</t>
  </si>
  <si>
    <t>continuous</t>
  </si>
  <si>
    <t>31-60%</t>
  </si>
  <si>
    <t>substantial</t>
  </si>
  <si>
    <t>parallel</t>
  </si>
  <si>
    <t>rs</t>
  </si>
  <si>
    <t>Comb structure</t>
  </si>
  <si>
    <t>61-90%</t>
  </si>
  <si>
    <t>extensive</t>
  </si>
  <si>
    <t>Layer intensity rank table</t>
  </si>
  <si>
    <t>MF intensity rank table</t>
  </si>
  <si>
    <t>CP intensity rank table</t>
  </si>
  <si>
    <t>Fault rock cohesion table</t>
  </si>
  <si>
    <t>BD intensity rank table</t>
  </si>
  <si>
    <t>Fracture intensity rank table</t>
  </si>
  <si>
    <t>overgrowth</t>
  </si>
  <si>
    <t>unknown</t>
  </si>
  <si>
    <t>Skeletal</t>
  </si>
  <si>
    <t>Wehrlite</t>
  </si>
  <si>
    <t>&gt;91%</t>
  </si>
  <si>
    <t>complete</t>
  </si>
  <si>
    <t>isotropic</t>
  </si>
  <si>
    <t>undeformed</t>
  </si>
  <si>
    <t>incohesive</t>
  </si>
  <si>
    <t>no open fractures</t>
  </si>
  <si>
    <t>brecciated</t>
  </si>
  <si>
    <t>overlapping</t>
  </si>
  <si>
    <t>Dendritic</t>
  </si>
  <si>
    <t>Dunite</t>
  </si>
  <si>
    <t>weakly foliated</t>
  </si>
  <si>
    <t>semicohesive</t>
  </si>
  <si>
    <t>minor fracturing</t>
  </si>
  <si>
    <t>&lt;1/10cm</t>
  </si>
  <si>
    <t>Harzburgite</t>
  </si>
  <si>
    <t>Alteration intensity rank table</t>
  </si>
  <si>
    <t>moderately foliated</t>
  </si>
  <si>
    <t>cohesive</t>
  </si>
  <si>
    <t>moderate fracturing</t>
  </si>
  <si>
    <t>1-5/10cm</t>
  </si>
  <si>
    <t>Lherzolite</t>
  </si>
  <si>
    <t>protomylonite</t>
  </si>
  <si>
    <t>fracturing with incipient grain size reduction and rotation</t>
  </si>
  <si>
    <t>&gt;5/10cm</t>
  </si>
  <si>
    <t>ophicalcite</t>
  </si>
  <si>
    <t>mylonite</t>
  </si>
  <si>
    <t>well-developed cataclasis</t>
  </si>
  <si>
    <t>listvenite</t>
  </si>
  <si>
    <t>ultramylonite</t>
  </si>
  <si>
    <t>Ultracataclasite (or fault gouge)</t>
  </si>
  <si>
    <t>serpentinite</t>
  </si>
  <si>
    <t>Alluvium</t>
  </si>
  <si>
    <t>Peridotite fabric intensity rank</t>
  </si>
  <si>
    <t>protogranular</t>
  </si>
  <si>
    <t>porphyroclastic</t>
  </si>
  <si>
    <t>contact_nature</t>
  </si>
  <si>
    <t>contact_geom</t>
  </si>
  <si>
    <t>strongly foliated</t>
  </si>
  <si>
    <t>sutured</t>
  </si>
  <si>
    <t>Date Stamp</t>
  </si>
  <si>
    <t>Scientist Initials</t>
  </si>
  <si>
    <t>ICDP Exp/Hole number</t>
  </si>
  <si>
    <t>Chikyu Exp/Hole number</t>
  </si>
  <si>
    <t>Core</t>
  </si>
  <si>
    <t>Core-Section</t>
  </si>
  <si>
    <t>Interval top (cm)</t>
  </si>
  <si>
    <t>Interval bottom (cm)</t>
  </si>
  <si>
    <t>Valid interval bottom?</t>
  </si>
  <si>
    <t>Top depth (m downhole)</t>
  </si>
  <si>
    <t>Bottom depth (m downhole)</t>
  </si>
  <si>
    <t>CPF geometry</t>
  </si>
  <si>
    <t>CPF intensity</t>
  </si>
  <si>
    <t>CPF intensity rank</t>
  </si>
  <si>
    <t>CPF quality</t>
  </si>
  <si>
    <t>CPF quality rank</t>
  </si>
  <si>
    <t>CPF boundary sharpness/ definition</t>
  </si>
  <si>
    <t>CPF sense of shear</t>
  </si>
  <si>
    <t>CPF sense of shear quality</t>
  </si>
  <si>
    <t>CPF sense of shear quality rank</t>
  </si>
  <si>
    <t>CPF perpendicular thickness [cm]</t>
  </si>
  <si>
    <t>CPF comments</t>
  </si>
  <si>
    <t>Peridotite fabric intensity</t>
  </si>
  <si>
    <t>Peridotite fabric intensity quality</t>
  </si>
  <si>
    <t>Peridotite fabric intensity quality rank</t>
  </si>
  <si>
    <t>Peridotite fabric sense of shear</t>
  </si>
  <si>
    <t>Peridotite fabric comments</t>
  </si>
  <si>
    <t>dip angle measured in core CRF[deg]</t>
  </si>
  <si>
    <t>dip azimuth measuredin core CRF [deg]</t>
  </si>
  <si>
    <t>Trend in core CRF [deg]</t>
  </si>
  <si>
    <t>Plunge in core CRF [deg]</t>
  </si>
  <si>
    <t>apparent dip angle 1 [deg]</t>
  </si>
  <si>
    <t>apparent dip direction 1 [deg]</t>
  </si>
  <si>
    <t>apparent dip angle 2 [deg]</t>
  </si>
  <si>
    <t>apparent dip direction 2 [deg]</t>
  </si>
  <si>
    <t>dip azimuth calculated in CRF [deg]</t>
  </si>
  <si>
    <t>dip angle calculated in CRF [deg]</t>
  </si>
  <si>
    <t>Aug/23/2018</t>
    <phoneticPr fontId="22" type="noConversion"/>
  </si>
  <si>
    <t>YK-SB</t>
    <phoneticPr fontId="22" type="noConversion"/>
  </si>
  <si>
    <t>807-C5710A</t>
  </si>
  <si>
    <t>YK-SB</t>
    <phoneticPr fontId="22" type="noConversion"/>
  </si>
  <si>
    <t>807-C5710A</t>
    <phoneticPr fontId="22" type="noConversion"/>
  </si>
  <si>
    <t>YK-SB</t>
    <phoneticPr fontId="22" type="noConversion"/>
  </si>
  <si>
    <t>Aug/24/2018</t>
    <phoneticPr fontId="3"/>
  </si>
  <si>
    <t>Aug/25/2018</t>
    <phoneticPr fontId="3"/>
  </si>
  <si>
    <t>Aug/26/2018</t>
    <phoneticPr fontId="3"/>
  </si>
  <si>
    <t>Aug/27/2018</t>
    <phoneticPr fontId="3"/>
  </si>
  <si>
    <t>Aug/28/2018</t>
    <phoneticPr fontId="3"/>
  </si>
  <si>
    <t>Aug/29/2018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</si>
</sst>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24" x14ac:knownFonts="1">
    <font>
      <sz val="11"/>
      <color theme="1"/>
      <name val="Calibri"/>
      <family val="2"/>
      <charset val="128"/>
      <scheme val="minor"/>
    </font>
    <font>
      <sz val="11"/>
      <color rgb="FF9C0006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Microsoft Sans Serif"/>
      <family val="2"/>
    </font>
    <font>
      <b/>
      <sz val="12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2" fillId="0" borderId="0" xfId="2" applyAlignment="1">
      <alignment horizontal="center"/>
    </xf>
    <xf numFmtId="0" fontId="4" fillId="0" borderId="0" xfId="0" applyFont="1" applyFill="1" applyAlignment="1"/>
    <xf numFmtId="0" fontId="2" fillId="0" borderId="0" xfId="2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1" applyFont="1" applyFill="1" applyAlignment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 applyProtection="1">
      <alignment vertical="top"/>
      <protection locked="0"/>
    </xf>
    <xf numFmtId="0" fontId="0" fillId="0" borderId="4" xfId="0" applyFont="1" applyBorder="1" applyAlignment="1"/>
    <xf numFmtId="0" fontId="0" fillId="0" borderId="5" xfId="0" applyFont="1" applyBorder="1" applyAlignment="1"/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/>
    <xf numFmtId="0" fontId="0" fillId="0" borderId="7" xfId="0" applyFont="1" applyBorder="1" applyAlignment="1"/>
    <xf numFmtId="2" fontId="10" fillId="0" borderId="0" xfId="0" applyNumberFormat="1" applyFont="1" applyAlignment="1">
      <alignment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8" xfId="0" applyFont="1" applyBorder="1" applyAlignment="1"/>
    <xf numFmtId="0" fontId="0" fillId="0" borderId="9" xfId="0" applyFont="1" applyBorder="1" applyAlignment="1"/>
    <xf numFmtId="2" fontId="0" fillId="0" borderId="0" xfId="0" applyNumberFormat="1" applyFont="1" applyAlignment="1"/>
    <xf numFmtId="0" fontId="0" fillId="3" borderId="6" xfId="0" applyFont="1" applyFill="1" applyBorder="1" applyAlignment="1"/>
    <xf numFmtId="2" fontId="0" fillId="0" borderId="4" xfId="0" applyNumberFormat="1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2" fontId="0" fillId="0" borderId="6" xfId="0" applyNumberFormat="1" applyFont="1" applyBorder="1" applyAlignment="1"/>
    <xf numFmtId="0" fontId="0" fillId="3" borderId="8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3" borderId="4" xfId="0" applyFont="1" applyFill="1" applyBorder="1" applyAlignment="1"/>
    <xf numFmtId="2" fontId="0" fillId="0" borderId="8" xfId="0" applyNumberFormat="1" applyFont="1" applyBorder="1" applyAlignment="1"/>
    <xf numFmtId="0" fontId="0" fillId="0" borderId="11" xfId="0" applyFont="1" applyBorder="1" applyAlignment="1"/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/>
    <xf numFmtId="0" fontId="8" fillId="4" borderId="0" xfId="0" applyFont="1" applyFill="1" applyAlignment="1">
      <alignment wrapText="1"/>
    </xf>
    <xf numFmtId="0" fontId="8" fillId="5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/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 wrapText="1"/>
    </xf>
    <xf numFmtId="0" fontId="17" fillId="5" borderId="0" xfId="0" applyFont="1" applyFill="1" applyAlignment="1">
      <alignment horizontal="left"/>
    </xf>
    <xf numFmtId="0" fontId="19" fillId="5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7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8" fillId="0" borderId="0" xfId="0" applyNumberFormat="1" applyFont="1" applyAlignment="1"/>
    <xf numFmtId="165" fontId="17" fillId="0" borderId="0" xfId="0" applyNumberFormat="1" applyFont="1" applyAlignment="1"/>
    <xf numFmtId="0" fontId="0" fillId="0" borderId="0" xfId="0" applyFont="1" applyFill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wrapText="1"/>
    </xf>
    <xf numFmtId="0" fontId="0" fillId="5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/>
    <xf numFmtId="0" fontId="0" fillId="0" borderId="13" xfId="0" applyFont="1" applyBorder="1" applyAlignment="1"/>
    <xf numFmtId="0" fontId="17" fillId="0" borderId="13" xfId="0" applyFont="1" applyBorder="1" applyAlignment="1"/>
    <xf numFmtId="0" fontId="18" fillId="0" borderId="13" xfId="0" applyFont="1" applyBorder="1" applyAlignment="1"/>
    <xf numFmtId="0" fontId="18" fillId="0" borderId="13" xfId="0" applyFont="1" applyBorder="1" applyAlignment="1">
      <alignment horizontal="center"/>
    </xf>
    <xf numFmtId="0" fontId="17" fillId="5" borderId="13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6" borderId="13" xfId="0" applyFont="1" applyFill="1" applyBorder="1" applyAlignment="1">
      <alignment horizontal="left"/>
    </xf>
    <xf numFmtId="0" fontId="18" fillId="6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18" fillId="0" borderId="13" xfId="0" applyNumberFormat="1" applyFont="1" applyBorder="1" applyAlignment="1"/>
    <xf numFmtId="0" fontId="0" fillId="0" borderId="13" xfId="0" applyBorder="1">
      <alignment vertical="center"/>
    </xf>
    <xf numFmtId="0" fontId="17" fillId="0" borderId="0" xfId="0" applyFont="1" applyBorder="1" applyAlignment="1"/>
    <xf numFmtId="0" fontId="17" fillId="0" borderId="0" xfId="0" applyFont="1" applyFill="1" applyBorder="1" applyAlignment="1"/>
    <xf numFmtId="0" fontId="17" fillId="0" borderId="13" xfId="0" applyFont="1" applyFill="1" applyBorder="1" applyAlignment="1"/>
    <xf numFmtId="0" fontId="23" fillId="0" borderId="0" xfId="0" applyFont="1" applyAlignment="1"/>
    <xf numFmtId="0" fontId="0" fillId="0" borderId="0" xfId="0" applyFont="1" applyFill="1" applyBorder="1" applyAlignment="1"/>
  </cellXfs>
  <cellStyles count="3">
    <cellStyle name="Bad" xfId="1" builtinId="27"/>
    <cellStyle name="Normal" xfId="0" builtinId="0"/>
    <cellStyle name="Normal 2" xfId="2"/>
  </cellStyles>
  <dxfs count="6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4A_Crystal%20plastic%20fabric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michiken/Desktop/180806/%5bBA4A_Crystal%20plastic%20fabric_.xlsx%5ddefinitions_list_lookup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ystal plastic fabric"/>
      <sheetName val="Depth_Lookup"/>
      <sheetName val="definitions_list_lookup"/>
      <sheetName val="Foglio1"/>
    </sheetNames>
    <sheetDataSet>
      <sheetData sheetId="0" refreshError="1"/>
      <sheetData sheetId="1" refreshError="1"/>
      <sheetData sheetId="2" refreshError="1">
        <row r="3">
          <cell r="AT3" t="str">
            <v>uncertain</v>
          </cell>
          <cell r="AU3">
            <v>0</v>
          </cell>
        </row>
        <row r="4">
          <cell r="AT4" t="str">
            <v>likely</v>
          </cell>
          <cell r="AU4">
            <v>1</v>
          </cell>
        </row>
        <row r="5">
          <cell r="AT5" t="str">
            <v>certain</v>
          </cell>
          <cell r="AU5">
            <v>2</v>
          </cell>
        </row>
        <row r="12">
          <cell r="AB12" t="str">
            <v>undeformed</v>
          </cell>
          <cell r="AC12">
            <v>0</v>
          </cell>
        </row>
        <row r="13">
          <cell r="AB13" t="str">
            <v>weakly foliated</v>
          </cell>
          <cell r="AC13">
            <v>1</v>
          </cell>
        </row>
        <row r="14">
          <cell r="AB14" t="str">
            <v>moderately foliated</v>
          </cell>
          <cell r="AC14">
            <v>2</v>
          </cell>
        </row>
        <row r="15">
          <cell r="AB15" t="str">
            <v>protomylonite</v>
          </cell>
          <cell r="AC15">
            <v>3</v>
          </cell>
        </row>
        <row r="16">
          <cell r="AB16" t="str">
            <v>mylonite</v>
          </cell>
          <cell r="AC16">
            <v>4</v>
          </cell>
        </row>
        <row r="17">
          <cell r="AB17" t="str">
            <v>ultramylonite</v>
          </cell>
          <cell r="AC17">
            <v>5</v>
          </cell>
        </row>
        <row r="20">
          <cell r="AB20" t="str">
            <v>protogranular</v>
          </cell>
          <cell r="AC20">
            <v>0</v>
          </cell>
        </row>
        <row r="21">
          <cell r="AB21" t="str">
            <v>porphyroclastic</v>
          </cell>
          <cell r="AC21">
            <v>1</v>
          </cell>
        </row>
        <row r="22">
          <cell r="AB22" t="str">
            <v>strongly foliated</v>
          </cell>
          <cell r="AC22">
            <v>2</v>
          </cell>
        </row>
        <row r="23">
          <cell r="AB23" t="str">
            <v>protomylonite</v>
          </cell>
          <cell r="AC23">
            <v>3</v>
          </cell>
        </row>
        <row r="24">
          <cell r="AB24" t="str">
            <v>mylonite</v>
          </cell>
          <cell r="AC24">
            <v>4</v>
          </cell>
        </row>
        <row r="25">
          <cell r="AB25" t="str">
            <v>ultramylonite</v>
          </cell>
          <cell r="AC25">
            <v>5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michiken\Desktop\180806\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2"/>
  <sheetViews>
    <sheetView tabSelected="1" topLeftCell="A196" zoomScale="80" zoomScaleNormal="80" zoomScalePageLayoutView="80" workbookViewId="0">
      <pane xSplit="9" topLeftCell="J1" activePane="topRight" state="frozen"/>
      <selection pane="topRight" activeCell="G223" sqref="G223"/>
    </sheetView>
  </sheetViews>
  <sheetFormatPr baseColWidth="10" defaultColWidth="8.83203125" defaultRowHeight="14" x14ac:dyDescent="0"/>
  <cols>
    <col min="1" max="1" width="11.5" style="22" bestFit="1" customWidth="1"/>
    <col min="2" max="2" width="9" style="22" customWidth="1"/>
    <col min="3" max="4" width="8.1640625" style="22" customWidth="1"/>
    <col min="5" max="5" width="5.1640625" style="22" bestFit="1" customWidth="1"/>
    <col min="6" max="6" width="7" style="22" customWidth="1"/>
    <col min="7" max="7" width="6.5" style="86" customWidth="1"/>
    <col min="8" max="8" width="6.83203125" style="22" customWidth="1"/>
    <col min="9" max="10" width="7.83203125" style="22" customWidth="1"/>
    <col min="11" max="11" width="11.1640625" style="87" customWidth="1"/>
    <col min="12" max="12" width="12.5" style="87" customWidth="1"/>
    <col min="13" max="13" width="10.83203125" style="88" customWidth="1"/>
    <col min="14" max="14" width="19" style="88" customWidth="1"/>
    <col min="15" max="15" width="11" style="89" bestFit="1" customWidth="1"/>
    <col min="16" max="16" width="8.83203125" style="88"/>
    <col min="17" max="17" width="11" style="85" bestFit="1" customWidth="1"/>
    <col min="18" max="18" width="8.83203125" style="90"/>
    <col min="19" max="19" width="8.83203125" style="85"/>
    <col min="20" max="20" width="8.83203125" style="90"/>
    <col min="21" max="21" width="11" style="85" bestFit="1" customWidth="1"/>
    <col min="22" max="22" width="11" style="88" bestFit="1" customWidth="1"/>
    <col min="23" max="23" width="21.6640625" style="91" customWidth="1"/>
    <col min="24" max="24" width="8.83203125" style="92"/>
    <col min="25" max="25" width="11" style="93" bestFit="1" customWidth="1"/>
    <col min="26" max="26" width="8.83203125" style="92"/>
    <col min="27" max="27" width="11" style="93" bestFit="1" customWidth="1"/>
    <col min="28" max="28" width="8.83203125" style="92"/>
    <col min="29" max="29" width="16" style="92" customWidth="1"/>
    <col min="30" max="33" width="1.6640625" style="94" customWidth="1"/>
    <col min="34" max="37" width="11" style="85" bestFit="1" customWidth="1"/>
    <col min="38" max="42" width="10.83203125" style="22" customWidth="1"/>
    <col min="43" max="44" width="11" style="95" bestFit="1" customWidth="1"/>
  </cols>
  <sheetData>
    <row r="1" spans="1:44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3"/>
      <c r="N1" s="53"/>
      <c r="O1" s="54"/>
      <c r="P1" s="53"/>
      <c r="Q1" s="54"/>
      <c r="R1" s="55"/>
      <c r="S1" s="54"/>
      <c r="T1" s="55"/>
      <c r="U1" s="54"/>
      <c r="V1" s="53"/>
      <c r="W1" s="55"/>
      <c r="X1" s="56"/>
      <c r="Y1" s="57"/>
      <c r="Z1" s="56"/>
      <c r="AA1" s="57"/>
      <c r="AB1" s="56"/>
      <c r="AC1" s="56"/>
      <c r="AD1" s="54"/>
      <c r="AE1" s="54"/>
      <c r="AF1" s="54"/>
      <c r="AG1" s="54"/>
      <c r="AH1" s="58"/>
      <c r="AI1" s="58"/>
      <c r="AJ1" s="58"/>
      <c r="AK1" s="58"/>
      <c r="AL1" s="51"/>
      <c r="AM1" s="51"/>
      <c r="AN1" s="51"/>
      <c r="AO1" s="51"/>
      <c r="AP1" s="51"/>
      <c r="AQ1" s="51"/>
      <c r="AR1" s="51"/>
    </row>
    <row r="2" spans="1:44" ht="101.25" customHeight="1">
      <c r="A2" s="59" t="s">
        <v>1061</v>
      </c>
      <c r="B2" s="59" t="s">
        <v>1062</v>
      </c>
      <c r="C2" s="60" t="s">
        <v>1063</v>
      </c>
      <c r="D2" s="60" t="s">
        <v>1064</v>
      </c>
      <c r="E2" s="60" t="s">
        <v>1065</v>
      </c>
      <c r="F2" s="60" t="s">
        <v>7</v>
      </c>
      <c r="G2" s="61" t="s">
        <v>1066</v>
      </c>
      <c r="H2" s="60" t="s">
        <v>1067</v>
      </c>
      <c r="I2" s="60" t="s">
        <v>1068</v>
      </c>
      <c r="J2" s="62" t="s">
        <v>1069</v>
      </c>
      <c r="K2" s="61" t="s">
        <v>1070</v>
      </c>
      <c r="L2" s="61" t="s">
        <v>1071</v>
      </c>
      <c r="M2" s="63" t="s">
        <v>1072</v>
      </c>
      <c r="N2" s="63" t="s">
        <v>1073</v>
      </c>
      <c r="O2" s="64" t="s">
        <v>1074</v>
      </c>
      <c r="P2" s="63" t="s">
        <v>1075</v>
      </c>
      <c r="Q2" s="64" t="s">
        <v>1076</v>
      </c>
      <c r="R2" s="65" t="s">
        <v>1077</v>
      </c>
      <c r="S2" s="65" t="s">
        <v>1078</v>
      </c>
      <c r="T2" s="65" t="s">
        <v>1079</v>
      </c>
      <c r="U2" s="64" t="s">
        <v>1080</v>
      </c>
      <c r="V2" s="63" t="s">
        <v>1081</v>
      </c>
      <c r="W2" s="65" t="s">
        <v>1082</v>
      </c>
      <c r="X2" s="66" t="s">
        <v>1083</v>
      </c>
      <c r="Y2" s="67" t="s">
        <v>1054</v>
      </c>
      <c r="Z2" s="66" t="s">
        <v>1084</v>
      </c>
      <c r="AA2" s="67" t="s">
        <v>1085</v>
      </c>
      <c r="AB2" s="66" t="s">
        <v>1086</v>
      </c>
      <c r="AC2" s="66" t="s">
        <v>1087</v>
      </c>
      <c r="AD2" s="65" t="s">
        <v>1088</v>
      </c>
      <c r="AE2" s="65" t="s">
        <v>1089</v>
      </c>
      <c r="AF2" s="65" t="s">
        <v>1090</v>
      </c>
      <c r="AG2" s="65" t="s">
        <v>1091</v>
      </c>
      <c r="AH2" s="65" t="s">
        <v>1092</v>
      </c>
      <c r="AI2" s="65" t="s">
        <v>1093</v>
      </c>
      <c r="AJ2" s="65" t="s">
        <v>1094</v>
      </c>
      <c r="AK2" s="65" t="s">
        <v>1095</v>
      </c>
      <c r="AL2" s="68"/>
      <c r="AM2" s="68"/>
      <c r="AN2" s="68"/>
      <c r="AO2" s="68"/>
      <c r="AP2" s="68"/>
      <c r="AQ2" s="69" t="s">
        <v>1096</v>
      </c>
      <c r="AR2" s="69" t="s">
        <v>1097</v>
      </c>
    </row>
    <row r="3" spans="1:44" ht="15">
      <c r="A3" s="22" t="s">
        <v>1098</v>
      </c>
      <c r="B3" s="70" t="s">
        <v>1099</v>
      </c>
      <c r="D3" s="70" t="s">
        <v>1100</v>
      </c>
      <c r="E3" s="70">
        <v>4</v>
      </c>
      <c r="F3" s="70">
        <v>3</v>
      </c>
      <c r="G3" s="71" t="str">
        <f t="shared" ref="G3:G52" si="0">E3&amp;"-"&amp;F3</f>
        <v>4-3</v>
      </c>
      <c r="H3" s="70">
        <v>88</v>
      </c>
      <c r="I3" s="70">
        <v>91</v>
      </c>
      <c r="J3" s="72" t="str">
        <f>IF(((VLOOKUP($G3,Depth_Lookup!$A$3:$J$415,9,FALSE))-(I3/100))&gt;=0,"Good","Too Long")</f>
        <v>Good</v>
      </c>
      <c r="K3" s="73">
        <f>(VLOOKUP($G3,Depth_Lookup!$A$3:$J$415,10,FALSE))+(H3/100)</f>
        <v>8.1650000000000009</v>
      </c>
      <c r="L3" s="73">
        <f>(VLOOKUP($G3,Depth_Lookup!$A$3:$J$415,10,FALSE))+(I3/100)</f>
        <v>8.1950000000000003</v>
      </c>
      <c r="M3" s="74"/>
      <c r="N3" s="74"/>
      <c r="O3" s="72" t="e">
        <f>VLOOKUP(N3,[1]definitions_list_lookup!AB$12:AC$17,2,FALSE)</f>
        <v>#N/A</v>
      </c>
      <c r="P3" s="75"/>
      <c r="Q3" s="72"/>
      <c r="R3" s="76"/>
      <c r="S3" s="77"/>
      <c r="T3" s="78"/>
      <c r="U3" s="72" t="e">
        <f>VLOOKUP(T3,[1]definitions_list_lookup!$AT3:$AU5,2,FALSE)</f>
        <v>#N/A</v>
      </c>
      <c r="V3" s="74"/>
      <c r="W3" s="79"/>
      <c r="X3" s="80" t="s">
        <v>1059</v>
      </c>
      <c r="Y3" s="81">
        <f>VLOOKUP(X3,[1]definitions_list_lookup!$AB$20:$AC$25,2,FALSE)</f>
        <v>2</v>
      </c>
      <c r="Z3" s="80" t="s">
        <v>915</v>
      </c>
      <c r="AA3" s="81">
        <f>VLOOKUP(Z3,[1]definitions_list_lookup!$AT$3:$AU$5,2,FALSE)</f>
        <v>1</v>
      </c>
      <c r="AB3" s="80"/>
      <c r="AC3" s="80"/>
      <c r="AD3" s="82"/>
      <c r="AE3" s="82"/>
      <c r="AF3" s="82"/>
      <c r="AG3" s="82"/>
      <c r="AH3" s="77">
        <v>4</v>
      </c>
      <c r="AI3" s="77">
        <v>270</v>
      </c>
      <c r="AJ3" s="77">
        <v>7</v>
      </c>
      <c r="AK3" s="77">
        <v>0</v>
      </c>
      <c r="AL3" s="70">
        <f t="shared" ref="AL3:AL66" si="1">+(IF($AI3&lt;$AK3,((MIN($AK3,$AI3)+(DEGREES(ATAN((TAN(RADIANS($AJ3))/((TAN(RADIANS($AH3))*SIN(RADIANS(ABS($AI3-$AK3))))))-(COS(RADIANS(ABS($AI3-$AK3)))/SIN(RADIANS(ABS($AI3-$AK3)))))))-180)),((MAX($AK3,$AI3)-(DEGREES(ATAN((TAN(RADIANS($AJ3))/((TAN(RADIANS($AH3))*SIN(RADIANS(ABS($AI3-$AK3))))))-(COS(RADIANS(ABS($AI3-$AK3)))/SIN(RADIANS(ABS($AI3-$AK3)))))))-180))))</f>
        <v>150.33813320852101</v>
      </c>
      <c r="AM3" s="70">
        <f t="shared" ref="AM3:AM66" si="2">IF($AL3&gt;0,$AL3,360+$AL3)</f>
        <v>150.33813320852101</v>
      </c>
      <c r="AN3" s="70">
        <f t="shared" ref="AN3:AN66" si="3">+ABS(DEGREES(ATAN((COS(RADIANS(ABS($AL3+180-(IF($AI3&gt;$AK3,MAX($AJ3,$AI3),MIN($AI3,$AK3))))))/(TAN(RADIANS($AH3)))))))</f>
        <v>81.957326660868361</v>
      </c>
      <c r="AO3" s="70">
        <f t="shared" ref="AO3:AO66" si="4">+IF(($AL3+90)&gt;0,$AL3+90,$AL3+450)</f>
        <v>240.33813320852101</v>
      </c>
      <c r="AP3" s="70">
        <f t="shared" ref="AP3:AP66" si="5">-$AN3+90</f>
        <v>8.042673339131639</v>
      </c>
      <c r="AQ3" s="83">
        <f>IF(($AM3&lt;180),$AM3+180,$AM3-180)</f>
        <v>330.33813320852101</v>
      </c>
      <c r="AR3" s="83">
        <f t="shared" ref="AR3:AR66" si="6">-$AN3+90</f>
        <v>8.042673339131639</v>
      </c>
    </row>
    <row r="4" spans="1:44" ht="15">
      <c r="A4" s="84"/>
      <c r="B4" s="70" t="s">
        <v>1101</v>
      </c>
      <c r="C4" s="70"/>
      <c r="D4" s="70" t="s">
        <v>1102</v>
      </c>
      <c r="E4" s="70">
        <v>4</v>
      </c>
      <c r="F4" s="70">
        <v>4</v>
      </c>
      <c r="G4" s="71" t="str">
        <f t="shared" si="0"/>
        <v>4-4</v>
      </c>
      <c r="H4" s="70">
        <v>0</v>
      </c>
      <c r="I4" s="70">
        <v>68</v>
      </c>
      <c r="J4" s="72" t="str">
        <f>IF(((VLOOKUP($G4,Depth_Lookup!$A$3:$J$415,9,FALSE))-(I4/100))&gt;=0,"Good","Too Long")</f>
        <v>Good</v>
      </c>
      <c r="K4" s="73">
        <f>(VLOOKUP($G4,Depth_Lookup!$A$3:$J$415,10,FALSE))+(H4/100)</f>
        <v>8.1950000000000003</v>
      </c>
      <c r="L4" s="73">
        <f>(VLOOKUP($G4,Depth_Lookup!$A$3:$J$415,10,FALSE))+(I4/100)</f>
        <v>8.875</v>
      </c>
      <c r="M4" s="74"/>
      <c r="N4" s="74"/>
      <c r="O4" s="72" t="e">
        <f>VLOOKUP(N4,[1]definitions_list_lookup!AB$12:AC$17,2,FALSE)</f>
        <v>#N/A</v>
      </c>
      <c r="P4" s="75"/>
      <c r="Q4" s="72"/>
      <c r="R4" s="76"/>
      <c r="S4" s="77"/>
      <c r="T4" s="78"/>
      <c r="U4" s="72" t="e">
        <f>VLOOKUP(T4,[1]definitions_list_lookup!$AT4:$AU6,2,FALSE)</f>
        <v>#N/A</v>
      </c>
      <c r="V4" s="74"/>
      <c r="W4" s="79"/>
      <c r="X4" s="80" t="s">
        <v>1059</v>
      </c>
      <c r="Y4" s="81">
        <f>VLOOKUP(X4,[1]definitions_list_lookup!$AB$20:$AC$25,2,FALSE)</f>
        <v>2</v>
      </c>
      <c r="Z4" s="80" t="s">
        <v>915</v>
      </c>
      <c r="AA4" s="81">
        <f>VLOOKUP(Z4,[1]definitions_list_lookup!$AT$3:$AU$5,2,FALSE)</f>
        <v>1</v>
      </c>
      <c r="AB4" s="80"/>
      <c r="AC4" s="80"/>
      <c r="AD4" s="82"/>
      <c r="AE4" s="82"/>
      <c r="AF4" s="82"/>
      <c r="AG4" s="82"/>
      <c r="AH4" s="85">
        <v>1</v>
      </c>
      <c r="AI4" s="85">
        <v>90</v>
      </c>
      <c r="AJ4" s="85">
        <v>19</v>
      </c>
      <c r="AK4" s="85">
        <v>0</v>
      </c>
      <c r="AL4" s="70">
        <f t="shared" si="1"/>
        <v>-177.09797836529049</v>
      </c>
      <c r="AM4" s="70">
        <f t="shared" si="2"/>
        <v>182.90202163470951</v>
      </c>
      <c r="AN4" s="70">
        <f t="shared" si="3"/>
        <v>70.977355330825688</v>
      </c>
      <c r="AO4" s="70">
        <f t="shared" si="4"/>
        <v>272.90202163470951</v>
      </c>
      <c r="AP4" s="70">
        <f t="shared" si="5"/>
        <v>19.022644669174312</v>
      </c>
      <c r="AQ4" s="83">
        <f t="shared" ref="AQ4:AQ67" si="7">IF(($AM4&lt;180),$AM4+180,$AM4-180)</f>
        <v>2.9020216347095129</v>
      </c>
      <c r="AR4" s="83">
        <f t="shared" si="6"/>
        <v>19.022644669174312</v>
      </c>
    </row>
    <row r="5" spans="1:44" ht="15">
      <c r="A5" s="84"/>
      <c r="B5" s="70" t="s">
        <v>1101</v>
      </c>
      <c r="C5" s="70"/>
      <c r="D5" s="70" t="s">
        <v>1102</v>
      </c>
      <c r="E5" s="70">
        <v>5</v>
      </c>
      <c r="F5" s="70">
        <v>1</v>
      </c>
      <c r="G5" s="71" t="str">
        <f t="shared" si="0"/>
        <v>5-1</v>
      </c>
      <c r="H5" s="70">
        <v>0</v>
      </c>
      <c r="I5" s="70">
        <v>92</v>
      </c>
      <c r="J5" s="72" t="str">
        <f>IF(((VLOOKUP($G5,Depth_Lookup!$A$3:$J$415,9,FALSE))-(I5/100))&gt;=0,"Good","Too Long")</f>
        <v>Good</v>
      </c>
      <c r="K5" s="73">
        <f>(VLOOKUP($G5,Depth_Lookup!$A$3:$J$415,10,FALSE))+(H5/100)</f>
        <v>8.6999999999999993</v>
      </c>
      <c r="L5" s="73">
        <f>(VLOOKUP($G5,Depth_Lookup!$A$3:$J$415,10,FALSE))+(I5/100)</f>
        <v>9.6199999999999992</v>
      </c>
      <c r="M5" s="74"/>
      <c r="N5" s="74"/>
      <c r="O5" s="72" t="e">
        <f>VLOOKUP(N5,[1]definitions_list_lookup!AB$12:AC$17,2,FALSE)</f>
        <v>#N/A</v>
      </c>
      <c r="P5" s="75"/>
      <c r="Q5" s="72"/>
      <c r="R5" s="76"/>
      <c r="S5" s="77"/>
      <c r="T5" s="78"/>
      <c r="U5" s="72" t="e">
        <f>VLOOKUP(T5,[1]definitions_list_lookup!$AT5:$AU7,2,FALSE)</f>
        <v>#N/A</v>
      </c>
      <c r="V5" s="74"/>
      <c r="W5" s="79"/>
      <c r="X5" s="80" t="s">
        <v>1059</v>
      </c>
      <c r="Y5" s="81">
        <f>VLOOKUP(X5,[1]definitions_list_lookup!$AB$20:$AC$25,2,FALSE)</f>
        <v>2</v>
      </c>
      <c r="Z5" s="80" t="s">
        <v>915</v>
      </c>
      <c r="AA5" s="81">
        <f>VLOOKUP(Z5,[1]definitions_list_lookup!$AT$3:$AU$5,2,FALSE)</f>
        <v>1</v>
      </c>
      <c r="AB5" s="80"/>
      <c r="AC5" s="80"/>
      <c r="AD5" s="82"/>
      <c r="AE5" s="82"/>
      <c r="AF5" s="82"/>
      <c r="AG5" s="82"/>
      <c r="AH5" s="77">
        <v>4</v>
      </c>
      <c r="AI5" s="77">
        <v>90</v>
      </c>
      <c r="AJ5" s="77">
        <v>43</v>
      </c>
      <c r="AK5" s="77">
        <v>0</v>
      </c>
      <c r="AL5" s="70">
        <f t="shared" si="1"/>
        <v>-175.71156882687146</v>
      </c>
      <c r="AM5" s="70">
        <f t="shared" si="2"/>
        <v>184.28843117312854</v>
      </c>
      <c r="AN5" s="70">
        <f t="shared" si="3"/>
        <v>46.919868574474883</v>
      </c>
      <c r="AO5" s="70">
        <f t="shared" si="4"/>
        <v>274.28843117312852</v>
      </c>
      <c r="AP5" s="70">
        <f t="shared" si="5"/>
        <v>43.080131425525117</v>
      </c>
      <c r="AQ5" s="83">
        <f t="shared" si="7"/>
        <v>4.2884311731285436</v>
      </c>
      <c r="AR5" s="83">
        <f t="shared" si="6"/>
        <v>43.080131425525117</v>
      </c>
    </row>
    <row r="6" spans="1:44" ht="15">
      <c r="A6" s="84"/>
      <c r="B6" s="70" t="s">
        <v>1101</v>
      </c>
      <c r="C6" s="70"/>
      <c r="D6" s="70" t="s">
        <v>1100</v>
      </c>
      <c r="E6" s="70">
        <v>5</v>
      </c>
      <c r="F6" s="70">
        <v>2</v>
      </c>
      <c r="G6" s="71" t="str">
        <f t="shared" si="0"/>
        <v>5-2</v>
      </c>
      <c r="H6" s="70">
        <v>0</v>
      </c>
      <c r="I6" s="70">
        <v>56</v>
      </c>
      <c r="J6" s="72" t="str">
        <f>IF(((VLOOKUP($G6,Depth_Lookup!$A$3:$J$415,9,FALSE))-(I6/100))&gt;=0,"Good","Too Long")</f>
        <v>Good</v>
      </c>
      <c r="K6" s="73">
        <f>(VLOOKUP($G6,Depth_Lookup!$A$3:$J$415,10,FALSE))+(H6/100)</f>
        <v>9.67</v>
      </c>
      <c r="L6" s="73">
        <f>(VLOOKUP($G6,Depth_Lookup!$A$3:$J$415,10,FALSE))+(I6/100)</f>
        <v>10.23</v>
      </c>
      <c r="M6" s="74"/>
      <c r="N6" s="74"/>
      <c r="O6" s="72" t="e">
        <f>VLOOKUP(N6,[1]definitions_list_lookup!AB$12:AC$17,2,FALSE)</f>
        <v>#N/A</v>
      </c>
      <c r="P6" s="75"/>
      <c r="Q6" s="72"/>
      <c r="R6" s="76"/>
      <c r="S6" s="77"/>
      <c r="T6" s="78"/>
      <c r="U6" s="72" t="e">
        <f>VLOOKUP(T6,[1]definitions_list_lookup!$AT6:$AU8,2,FALSE)</f>
        <v>#N/A</v>
      </c>
      <c r="V6" s="74"/>
      <c r="W6" s="79"/>
      <c r="X6" s="80" t="s">
        <v>1056</v>
      </c>
      <c r="Y6" s="81">
        <f>VLOOKUP(X6,[1]definitions_list_lookup!$AB$20:$AC$25,2,FALSE)</f>
        <v>1</v>
      </c>
      <c r="Z6" s="80" t="s">
        <v>941</v>
      </c>
      <c r="AA6" s="81">
        <f>VLOOKUP(Z6,[1]definitions_list_lookup!$AT$3:$AU$5,2,FALSE)</f>
        <v>2</v>
      </c>
      <c r="AB6" s="80"/>
      <c r="AC6" s="80"/>
      <c r="AD6" s="82"/>
      <c r="AE6" s="82"/>
      <c r="AF6" s="82"/>
      <c r="AG6" s="82"/>
      <c r="AH6" s="77">
        <v>14</v>
      </c>
      <c r="AI6" s="77">
        <v>90</v>
      </c>
      <c r="AJ6" s="77">
        <v>22</v>
      </c>
      <c r="AK6" s="77">
        <v>0</v>
      </c>
      <c r="AL6" s="70">
        <f t="shared" si="1"/>
        <v>-148.32091345400255</v>
      </c>
      <c r="AM6" s="70">
        <f t="shared" si="2"/>
        <v>211.67908654599745</v>
      </c>
      <c r="AN6" s="70">
        <f t="shared" si="3"/>
        <v>64.603276652736128</v>
      </c>
      <c r="AO6" s="70">
        <f t="shared" si="4"/>
        <v>301.67908654599745</v>
      </c>
      <c r="AP6" s="70">
        <f t="shared" si="5"/>
        <v>25.396723347263872</v>
      </c>
      <c r="AQ6" s="83">
        <f t="shared" si="7"/>
        <v>31.67908654599745</v>
      </c>
      <c r="AR6" s="83">
        <f t="shared" si="6"/>
        <v>25.396723347263872</v>
      </c>
    </row>
    <row r="7" spans="1:44" ht="15">
      <c r="A7" s="84"/>
      <c r="B7" s="70" t="s">
        <v>1101</v>
      </c>
      <c r="C7" s="70"/>
      <c r="D7" s="70" t="s">
        <v>1100</v>
      </c>
      <c r="E7" s="70">
        <v>5</v>
      </c>
      <c r="F7" s="70">
        <v>3</v>
      </c>
      <c r="G7" s="71" t="str">
        <f t="shared" si="0"/>
        <v>5-3</v>
      </c>
      <c r="H7" s="70">
        <v>5</v>
      </c>
      <c r="I7" s="70">
        <v>32</v>
      </c>
      <c r="J7" s="72" t="str">
        <f>IF(((VLOOKUP($G7,Depth_Lookup!$A$3:$J$415,9,FALSE))-(I7/100))&gt;=0,"Good","Too Long")</f>
        <v>Good</v>
      </c>
      <c r="K7" s="73">
        <f>(VLOOKUP($G7,Depth_Lookup!$A$3:$J$415,10,FALSE))+(H7/100)</f>
        <v>10.335000000000001</v>
      </c>
      <c r="L7" s="73">
        <f>(VLOOKUP($G7,Depth_Lookup!$A$3:$J$415,10,FALSE))+(I7/100)</f>
        <v>10.605</v>
      </c>
      <c r="M7" s="74"/>
      <c r="N7" s="74"/>
      <c r="O7" s="72" t="e">
        <f>VLOOKUP(N7,[1]definitions_list_lookup!AB$12:AC$17,2,FALSE)</f>
        <v>#N/A</v>
      </c>
      <c r="P7" s="75"/>
      <c r="Q7" s="72"/>
      <c r="R7" s="76"/>
      <c r="S7" s="77"/>
      <c r="T7" s="78"/>
      <c r="U7" s="72" t="e">
        <f>VLOOKUP(T7,[1]definitions_list_lookup!$AT7:$AU9,2,FALSE)</f>
        <v>#N/A</v>
      </c>
      <c r="V7" s="74"/>
      <c r="W7" s="79"/>
      <c r="X7" s="80" t="s">
        <v>1056</v>
      </c>
      <c r="Y7" s="81">
        <f>VLOOKUP(X7,[1]definitions_list_lookup!$AB$20:$AC$25,2,FALSE)</f>
        <v>1</v>
      </c>
      <c r="Z7" s="80" t="s">
        <v>915</v>
      </c>
      <c r="AA7" s="81">
        <f>VLOOKUP(Z7,[1]definitions_list_lookup!$AT$3:$AU$5,2,FALSE)</f>
        <v>1</v>
      </c>
      <c r="AB7" s="80"/>
      <c r="AC7" s="80"/>
      <c r="AD7" s="82"/>
      <c r="AE7" s="82"/>
      <c r="AF7" s="82"/>
      <c r="AG7" s="82"/>
      <c r="AH7" s="77">
        <v>19</v>
      </c>
      <c r="AI7" s="77">
        <v>90</v>
      </c>
      <c r="AJ7" s="77">
        <v>46</v>
      </c>
      <c r="AK7" s="77">
        <v>180</v>
      </c>
      <c r="AL7" s="70">
        <f t="shared" si="1"/>
        <v>-18.392652989131449</v>
      </c>
      <c r="AM7" s="70">
        <f t="shared" si="2"/>
        <v>341.60734701086858</v>
      </c>
      <c r="AN7" s="70">
        <f t="shared" si="3"/>
        <v>42.500835238491042</v>
      </c>
      <c r="AO7" s="70">
        <f t="shared" si="4"/>
        <v>71.607347010868551</v>
      </c>
      <c r="AP7" s="70">
        <f t="shared" si="5"/>
        <v>47.499164761508958</v>
      </c>
      <c r="AQ7" s="83">
        <f t="shared" si="7"/>
        <v>161.60734701086858</v>
      </c>
      <c r="AR7" s="83">
        <f t="shared" si="6"/>
        <v>47.499164761508958</v>
      </c>
    </row>
    <row r="8" spans="1:44" ht="15">
      <c r="A8" s="84"/>
      <c r="B8" s="70" t="s">
        <v>1103</v>
      </c>
      <c r="C8" s="70"/>
      <c r="D8" s="70" t="s">
        <v>1100</v>
      </c>
      <c r="E8" s="70">
        <v>5</v>
      </c>
      <c r="F8" s="70">
        <v>4</v>
      </c>
      <c r="G8" s="71" t="str">
        <f t="shared" si="0"/>
        <v>5-4</v>
      </c>
      <c r="H8" s="70">
        <v>80</v>
      </c>
      <c r="I8" s="70">
        <v>80</v>
      </c>
      <c r="J8" s="72" t="str">
        <f>IF(((VLOOKUP($G8,Depth_Lookup!$A$3:$J$415,9,FALSE))-(I8/100))&gt;=0,"Good","Too Long")</f>
        <v>Good</v>
      </c>
      <c r="K8" s="73">
        <f>(VLOOKUP($G8,Depth_Lookup!$A$3:$J$415,10,FALSE))+(H8/100)</f>
        <v>11.695</v>
      </c>
      <c r="L8" s="73">
        <f>(VLOOKUP($G8,Depth_Lookup!$A$3:$J$415,10,FALSE))+(I8/100)</f>
        <v>11.695</v>
      </c>
      <c r="M8" s="74"/>
      <c r="N8" s="74"/>
      <c r="O8" s="72" t="e">
        <f>VLOOKUP(N8,[1]definitions_list_lookup!AB$12:AC$17,2,FALSE)</f>
        <v>#N/A</v>
      </c>
      <c r="P8" s="75"/>
      <c r="Q8" s="72"/>
      <c r="R8" s="76"/>
      <c r="S8" s="77"/>
      <c r="T8" s="78"/>
      <c r="U8" s="72" t="e">
        <f>VLOOKUP(T8,[1]definitions_list_lookup!$AT8:$AU10,2,FALSE)</f>
        <v>#N/A</v>
      </c>
      <c r="V8" s="74"/>
      <c r="W8" s="79"/>
      <c r="X8" s="80" t="s">
        <v>1056</v>
      </c>
      <c r="Y8" s="81">
        <f>VLOOKUP(X8,[1]definitions_list_lookup!$AB$20:$AC$25,2,FALSE)</f>
        <v>1</v>
      </c>
      <c r="Z8" s="80" t="s">
        <v>915</v>
      </c>
      <c r="AA8" s="81">
        <f>VLOOKUP(Z8,[1]definitions_list_lookup!$AT$3:$AU$5,2,FALSE)</f>
        <v>1</v>
      </c>
      <c r="AB8" s="80"/>
      <c r="AC8" s="80"/>
      <c r="AD8" s="82"/>
      <c r="AE8" s="82"/>
      <c r="AF8" s="82"/>
      <c r="AG8" s="82"/>
      <c r="AH8" s="77">
        <v>17</v>
      </c>
      <c r="AI8" s="77">
        <v>270</v>
      </c>
      <c r="AJ8" s="77">
        <v>42</v>
      </c>
      <c r="AK8" s="77">
        <v>0</v>
      </c>
      <c r="AL8" s="70">
        <f t="shared" si="1"/>
        <v>161.24516762214603</v>
      </c>
      <c r="AM8" s="70">
        <f t="shared" si="2"/>
        <v>161.24516762214603</v>
      </c>
      <c r="AN8" s="70">
        <f t="shared" si="3"/>
        <v>46.441900164521904</v>
      </c>
      <c r="AO8" s="70">
        <f t="shared" si="4"/>
        <v>251.24516762214603</v>
      </c>
      <c r="AP8" s="70">
        <f t="shared" si="5"/>
        <v>43.558099835478096</v>
      </c>
      <c r="AQ8" s="83">
        <f t="shared" si="7"/>
        <v>341.24516762214603</v>
      </c>
      <c r="AR8" s="83">
        <f t="shared" si="6"/>
        <v>43.558099835478096</v>
      </c>
    </row>
    <row r="9" spans="1:44" ht="15">
      <c r="A9" s="84"/>
      <c r="B9" s="70" t="s">
        <v>1103</v>
      </c>
      <c r="C9" s="70"/>
      <c r="D9" s="70" t="s">
        <v>1100</v>
      </c>
      <c r="E9" s="70">
        <v>6</v>
      </c>
      <c r="F9" s="70">
        <v>1</v>
      </c>
      <c r="G9" s="71" t="str">
        <f t="shared" si="0"/>
        <v>6-1</v>
      </c>
      <c r="H9" s="70">
        <v>0</v>
      </c>
      <c r="I9" s="70">
        <v>22</v>
      </c>
      <c r="J9" s="72" t="str">
        <f>IF(((VLOOKUP($G9,Depth_Lookup!$A$3:$J$415,9,FALSE))-(I9/100))&gt;=0,"Good","Too Long")</f>
        <v>Good</v>
      </c>
      <c r="K9" s="73">
        <f>(VLOOKUP($G9,Depth_Lookup!$A$3:$J$415,10,FALSE))+(H9/100)</f>
        <v>11.7</v>
      </c>
      <c r="L9" s="73">
        <f>(VLOOKUP($G9,Depth_Lookup!$A$3:$J$415,10,FALSE))+(I9/100)</f>
        <v>11.92</v>
      </c>
      <c r="M9" s="74"/>
      <c r="N9" s="74"/>
      <c r="O9" s="72" t="e">
        <f>VLOOKUP(N9,[1]definitions_list_lookup!AB$12:AC$17,2,FALSE)</f>
        <v>#N/A</v>
      </c>
      <c r="P9" s="75"/>
      <c r="Q9" s="72"/>
      <c r="R9" s="76"/>
      <c r="S9" s="77"/>
      <c r="T9" s="78"/>
      <c r="U9" s="72" t="e">
        <f>VLOOKUP(T9,[1]definitions_list_lookup!$AT9:$AU11,2,FALSE)</f>
        <v>#N/A</v>
      </c>
      <c r="V9" s="74"/>
      <c r="W9" s="79"/>
      <c r="X9" s="80" t="s">
        <v>1056</v>
      </c>
      <c r="Y9" s="81">
        <f>VLOOKUP(X9,[1]definitions_list_lookup!$AB$20:$AC$25,2,FALSE)</f>
        <v>1</v>
      </c>
      <c r="Z9" s="80" t="s">
        <v>915</v>
      </c>
      <c r="AA9" s="81">
        <f>VLOOKUP(Z9,[1]definitions_list_lookup!$AT$3:$AU$5,2,FALSE)</f>
        <v>1</v>
      </c>
      <c r="AB9" s="80"/>
      <c r="AC9" s="80"/>
      <c r="AD9" s="82"/>
      <c r="AE9" s="82"/>
      <c r="AF9" s="82"/>
      <c r="AG9" s="82"/>
      <c r="AH9" s="77">
        <v>14</v>
      </c>
      <c r="AI9" s="77">
        <v>90</v>
      </c>
      <c r="AJ9" s="77">
        <v>24</v>
      </c>
      <c r="AK9" s="77">
        <v>0</v>
      </c>
      <c r="AL9" s="70">
        <f t="shared" si="1"/>
        <v>-150.75117963249599</v>
      </c>
      <c r="AM9" s="70">
        <f t="shared" si="2"/>
        <v>209.24882036750401</v>
      </c>
      <c r="AN9" s="70">
        <f t="shared" si="3"/>
        <v>62.965360774033691</v>
      </c>
      <c r="AO9" s="70">
        <f t="shared" si="4"/>
        <v>299.24882036750398</v>
      </c>
      <c r="AP9" s="70">
        <f t="shared" si="5"/>
        <v>27.034639225966309</v>
      </c>
      <c r="AQ9" s="83">
        <f t="shared" si="7"/>
        <v>29.24882036750401</v>
      </c>
      <c r="AR9" s="83">
        <f t="shared" si="6"/>
        <v>27.034639225966309</v>
      </c>
    </row>
    <row r="10" spans="1:44" ht="15">
      <c r="A10" s="84"/>
      <c r="B10" s="70" t="s">
        <v>1103</v>
      </c>
      <c r="C10" s="70"/>
      <c r="D10" s="70" t="s">
        <v>1100</v>
      </c>
      <c r="E10" s="70">
        <v>7</v>
      </c>
      <c r="F10" s="70">
        <v>4</v>
      </c>
      <c r="G10" s="71" t="str">
        <f t="shared" si="0"/>
        <v>7-4</v>
      </c>
      <c r="H10" s="70">
        <v>25</v>
      </c>
      <c r="I10" s="70">
        <v>43</v>
      </c>
      <c r="J10" s="72" t="str">
        <f>IF(((VLOOKUP($G10,Depth_Lookup!$A$3:$J$415,9,FALSE))-(I10/100))&gt;=0,"Good","Too Long")</f>
        <v>Good</v>
      </c>
      <c r="K10" s="73">
        <f>(VLOOKUP($G10,Depth_Lookup!$A$3:$J$415,10,FALSE))+(H10/100)</f>
        <v>17.684999999999999</v>
      </c>
      <c r="L10" s="73">
        <f>(VLOOKUP($G10,Depth_Lookup!$A$3:$J$415,10,FALSE))+(I10/100)</f>
        <v>17.864999999999998</v>
      </c>
      <c r="M10" s="74"/>
      <c r="N10" s="74"/>
      <c r="O10" s="72" t="e">
        <f>VLOOKUP(N10,[1]definitions_list_lookup!AB$12:AC$17,2,FALSE)</f>
        <v>#N/A</v>
      </c>
      <c r="P10" s="75"/>
      <c r="Q10" s="72"/>
      <c r="R10" s="76"/>
      <c r="S10" s="77"/>
      <c r="T10" s="78"/>
      <c r="U10" s="72" t="e">
        <f>VLOOKUP(T10,[1]definitions_list_lookup!$AT10:$AU12,2,FALSE)</f>
        <v>#N/A</v>
      </c>
      <c r="V10" s="74"/>
      <c r="W10" s="79"/>
      <c r="X10" s="80" t="s">
        <v>1056</v>
      </c>
      <c r="Y10" s="81">
        <f>VLOOKUP(X10,[1]definitions_list_lookup!$AB$20:$AC$25,2,FALSE)</f>
        <v>1</v>
      </c>
      <c r="Z10" s="80" t="s">
        <v>941</v>
      </c>
      <c r="AA10" s="81">
        <f>VLOOKUP(Z10,[1]definitions_list_lookup!$AT$3:$AU$5,2,FALSE)</f>
        <v>2</v>
      </c>
      <c r="AB10" s="80"/>
      <c r="AC10" s="80"/>
      <c r="AD10" s="82"/>
      <c r="AE10" s="82"/>
      <c r="AF10" s="82"/>
      <c r="AG10" s="82"/>
      <c r="AH10" s="77">
        <v>4</v>
      </c>
      <c r="AI10" s="77">
        <v>270</v>
      </c>
      <c r="AJ10" s="77">
        <v>32</v>
      </c>
      <c r="AK10" s="77">
        <v>0</v>
      </c>
      <c r="AL10" s="70">
        <f t="shared" si="1"/>
        <v>173.61480731722315</v>
      </c>
      <c r="AM10" s="70">
        <f t="shared" si="2"/>
        <v>173.61480731722315</v>
      </c>
      <c r="AN10" s="70">
        <f t="shared" si="3"/>
        <v>57.839558473254108</v>
      </c>
      <c r="AO10" s="70">
        <f t="shared" si="4"/>
        <v>263.61480731722315</v>
      </c>
      <c r="AP10" s="70">
        <f t="shared" si="5"/>
        <v>32.160441526745892</v>
      </c>
      <c r="AQ10" s="83">
        <f t="shared" si="7"/>
        <v>353.61480731722315</v>
      </c>
      <c r="AR10" s="83">
        <f t="shared" si="6"/>
        <v>32.160441526745892</v>
      </c>
    </row>
    <row r="11" spans="1:44" ht="15">
      <c r="B11" s="70" t="s">
        <v>1103</v>
      </c>
      <c r="D11" s="70" t="s">
        <v>1100</v>
      </c>
      <c r="E11" s="70">
        <v>8</v>
      </c>
      <c r="F11" s="70">
        <v>1</v>
      </c>
      <c r="G11" s="71" t="str">
        <f t="shared" si="0"/>
        <v>8-1</v>
      </c>
      <c r="H11" s="70">
        <v>0</v>
      </c>
      <c r="I11" s="70">
        <v>6</v>
      </c>
      <c r="J11" s="72" t="str">
        <f>IF(((VLOOKUP($G11,Depth_Lookup!$A$3:$J$415,9,FALSE))-(I11/100))&gt;=0,"Good","Too Long")</f>
        <v>Good</v>
      </c>
      <c r="K11" s="73">
        <f>(VLOOKUP($G11,Depth_Lookup!$A$3:$J$415,10,FALSE))+(H11/100)</f>
        <v>17.7</v>
      </c>
      <c r="L11" s="73">
        <f>(VLOOKUP($G11,Depth_Lookup!$A$3:$J$415,10,FALSE))+(I11/100)</f>
        <v>17.759999999999998</v>
      </c>
      <c r="M11" s="74"/>
      <c r="N11" s="74"/>
      <c r="O11" s="72" t="e">
        <f>VLOOKUP(N11,[1]definitions_list_lookup!AB$12:AC$17,2,FALSE)</f>
        <v>#N/A</v>
      </c>
      <c r="P11" s="75"/>
      <c r="Q11" s="72"/>
      <c r="R11" s="76"/>
      <c r="S11" s="77"/>
      <c r="T11" s="78"/>
      <c r="U11" s="72" t="e">
        <f>VLOOKUP(T11,[1]definitions_list_lookup!$AT11:$AU13,2,FALSE)</f>
        <v>#N/A</v>
      </c>
      <c r="V11" s="74"/>
      <c r="W11" s="79"/>
      <c r="X11" s="80" t="s">
        <v>1059</v>
      </c>
      <c r="Y11" s="81">
        <f>VLOOKUP(X11,[1]definitions_list_lookup!$AB$20:$AC$25,2,FALSE)</f>
        <v>2</v>
      </c>
      <c r="Z11" s="80" t="s">
        <v>915</v>
      </c>
      <c r="AA11" s="81">
        <f>VLOOKUP(Z11,[1]definitions_list_lookup!$AT$3:$AU$5,2,FALSE)</f>
        <v>1</v>
      </c>
      <c r="AB11" s="80"/>
      <c r="AC11" s="80"/>
      <c r="AD11" s="82"/>
      <c r="AE11" s="82"/>
      <c r="AF11" s="82"/>
      <c r="AG11" s="82"/>
      <c r="AH11" s="77">
        <v>17</v>
      </c>
      <c r="AI11" s="77">
        <v>270</v>
      </c>
      <c r="AJ11" s="77">
        <v>46</v>
      </c>
      <c r="AK11" s="77">
        <v>0</v>
      </c>
      <c r="AL11" s="70">
        <f t="shared" si="1"/>
        <v>163.55125527159004</v>
      </c>
      <c r="AM11" s="70">
        <f t="shared" si="2"/>
        <v>163.55125527159004</v>
      </c>
      <c r="AN11" s="70">
        <f t="shared" si="3"/>
        <v>42.804820387825401</v>
      </c>
      <c r="AO11" s="70">
        <f t="shared" si="4"/>
        <v>253.55125527159004</v>
      </c>
      <c r="AP11" s="70">
        <f t="shared" si="5"/>
        <v>47.195179612174599</v>
      </c>
      <c r="AQ11" s="83">
        <f t="shared" si="7"/>
        <v>343.55125527159004</v>
      </c>
      <c r="AR11" s="83">
        <f t="shared" si="6"/>
        <v>47.195179612174599</v>
      </c>
    </row>
    <row r="12" spans="1:44" ht="15">
      <c r="B12" s="70" t="s">
        <v>1103</v>
      </c>
      <c r="D12" s="70" t="s">
        <v>1100</v>
      </c>
      <c r="E12" s="70">
        <v>8</v>
      </c>
      <c r="F12" s="70">
        <v>3</v>
      </c>
      <c r="G12" s="71" t="str">
        <f t="shared" si="0"/>
        <v>8-3</v>
      </c>
      <c r="H12" s="70">
        <v>15</v>
      </c>
      <c r="I12" s="70">
        <v>83</v>
      </c>
      <c r="J12" s="72" t="str">
        <f>IF(((VLOOKUP($G12,Depth_Lookup!$A$3:$J$415,9,FALSE))-(I12/100))&gt;=0,"Good","Too Long")</f>
        <v>Good</v>
      </c>
      <c r="K12" s="73">
        <f>(VLOOKUP($G12,Depth_Lookup!$A$3:$J$415,10,FALSE))+(H12/100)</f>
        <v>19.195</v>
      </c>
      <c r="L12" s="73">
        <f>(VLOOKUP($G12,Depth_Lookup!$A$3:$J$415,10,FALSE))+(I12/100)</f>
        <v>19.875</v>
      </c>
      <c r="M12" s="74"/>
      <c r="N12" s="74"/>
      <c r="O12" s="72" t="e">
        <f>VLOOKUP(N12,[1]definitions_list_lookup!AB$12:AC$17,2,FALSE)</f>
        <v>#N/A</v>
      </c>
      <c r="P12" s="75"/>
      <c r="Q12" s="72"/>
      <c r="R12" s="76"/>
      <c r="S12" s="77"/>
      <c r="T12" s="78"/>
      <c r="U12" s="72" t="e">
        <f>VLOOKUP(T12,[1]definitions_list_lookup!$AT12:$AU14,2,FALSE)</f>
        <v>#N/A</v>
      </c>
      <c r="V12" s="74"/>
      <c r="W12" s="79"/>
      <c r="X12" s="80" t="s">
        <v>1056</v>
      </c>
      <c r="Y12" s="81">
        <f>VLOOKUP(X12,[1]definitions_list_lookup!$AB$20:$AC$25,2,FALSE)</f>
        <v>1</v>
      </c>
      <c r="Z12" s="80" t="s">
        <v>915</v>
      </c>
      <c r="AA12" s="81">
        <f>VLOOKUP(Z12,[1]definitions_list_lookup!$AT$3:$AU$5,2,FALSE)</f>
        <v>1</v>
      </c>
      <c r="AB12" s="80"/>
      <c r="AC12" s="80"/>
      <c r="AD12" s="82"/>
      <c r="AE12" s="82"/>
      <c r="AF12" s="82"/>
      <c r="AG12" s="82"/>
      <c r="AH12" s="77">
        <v>24</v>
      </c>
      <c r="AI12" s="77">
        <v>90</v>
      </c>
      <c r="AJ12" s="77">
        <v>32</v>
      </c>
      <c r="AK12" s="77">
        <v>0</v>
      </c>
      <c r="AL12" s="70">
        <f t="shared" si="1"/>
        <v>-144.52956392898452</v>
      </c>
      <c r="AM12" s="70">
        <f t="shared" si="2"/>
        <v>215.47043607101548</v>
      </c>
      <c r="AN12" s="70">
        <f t="shared" si="3"/>
        <v>52.502359860179766</v>
      </c>
      <c r="AO12" s="70">
        <f t="shared" si="4"/>
        <v>305.47043607101546</v>
      </c>
      <c r="AP12" s="70">
        <f t="shared" si="5"/>
        <v>37.497640139820234</v>
      </c>
      <c r="AQ12" s="83">
        <f t="shared" si="7"/>
        <v>35.470436071015484</v>
      </c>
      <c r="AR12" s="83">
        <f t="shared" si="6"/>
        <v>37.497640139820234</v>
      </c>
    </row>
    <row r="13" spans="1:44" ht="15">
      <c r="B13" s="70" t="s">
        <v>1103</v>
      </c>
      <c r="D13" s="70" t="s">
        <v>1100</v>
      </c>
      <c r="E13" s="70">
        <v>8</v>
      </c>
      <c r="F13" s="70">
        <v>4</v>
      </c>
      <c r="G13" s="71" t="str">
        <f t="shared" si="0"/>
        <v>8-4</v>
      </c>
      <c r="H13" s="70">
        <v>0</v>
      </c>
      <c r="I13" s="70">
        <v>89</v>
      </c>
      <c r="J13" s="72" t="str">
        <f>IF(((VLOOKUP($G13,Depth_Lookup!$A$3:$J$415,9,FALSE))-(I13/100))&gt;=0,"Good","Too Long")</f>
        <v>Good</v>
      </c>
      <c r="K13" s="73">
        <f>(VLOOKUP($G13,Depth_Lookup!$A$3:$J$415,10,FALSE))+(H13/100)</f>
        <v>19.885000000000002</v>
      </c>
      <c r="L13" s="73">
        <f>(VLOOKUP($G13,Depth_Lookup!$A$3:$J$415,10,FALSE))+(I13/100)</f>
        <v>20.775000000000002</v>
      </c>
      <c r="M13" s="74"/>
      <c r="N13" s="74"/>
      <c r="O13" s="72" t="e">
        <f>VLOOKUP(N13,[1]definitions_list_lookup!AB$12:AC$17,2,FALSE)</f>
        <v>#N/A</v>
      </c>
      <c r="P13" s="75"/>
      <c r="Q13" s="72"/>
      <c r="R13" s="76"/>
      <c r="S13" s="77"/>
      <c r="T13" s="78"/>
      <c r="U13" s="72" t="e">
        <f>VLOOKUP(T13,[1]definitions_list_lookup!$AT13:$AU15,2,FALSE)</f>
        <v>#N/A</v>
      </c>
      <c r="V13" s="74"/>
      <c r="W13" s="79"/>
      <c r="X13" s="80" t="s">
        <v>1056</v>
      </c>
      <c r="Y13" s="81">
        <f>VLOOKUP(X13,[1]definitions_list_lookup!$AB$20:$AC$25,2,FALSE)</f>
        <v>1</v>
      </c>
      <c r="Z13" s="80" t="s">
        <v>915</v>
      </c>
      <c r="AA13" s="81">
        <f>VLOOKUP(Z13,[1]definitions_list_lookup!$AT$3:$AU$5,2,FALSE)</f>
        <v>1</v>
      </c>
      <c r="AB13" s="80"/>
      <c r="AC13" s="80"/>
      <c r="AD13" s="82"/>
      <c r="AE13" s="82"/>
      <c r="AF13" s="82"/>
      <c r="AG13" s="82"/>
      <c r="AH13" s="77">
        <v>8</v>
      </c>
      <c r="AI13" s="77">
        <v>270</v>
      </c>
      <c r="AJ13" s="77">
        <v>28</v>
      </c>
      <c r="AK13" s="77">
        <v>0</v>
      </c>
      <c r="AL13" s="70">
        <f t="shared" si="1"/>
        <v>165.19424434537945</v>
      </c>
      <c r="AM13" s="70">
        <f t="shared" si="2"/>
        <v>165.19424434537945</v>
      </c>
      <c r="AN13" s="70">
        <f t="shared" si="3"/>
        <v>61.190540142361471</v>
      </c>
      <c r="AO13" s="70">
        <f t="shared" si="4"/>
        <v>255.19424434537945</v>
      </c>
      <c r="AP13" s="70">
        <f t="shared" si="5"/>
        <v>28.809459857638529</v>
      </c>
      <c r="AQ13" s="83">
        <f t="shared" si="7"/>
        <v>345.19424434537945</v>
      </c>
      <c r="AR13" s="83">
        <f t="shared" si="6"/>
        <v>28.809459857638529</v>
      </c>
    </row>
    <row r="14" spans="1:44" ht="15">
      <c r="B14" s="70" t="s">
        <v>1103</v>
      </c>
      <c r="D14" s="70" t="s">
        <v>1100</v>
      </c>
      <c r="E14" s="70">
        <v>9</v>
      </c>
      <c r="F14" s="70">
        <v>1</v>
      </c>
      <c r="G14" s="71" t="str">
        <f t="shared" si="0"/>
        <v>9-1</v>
      </c>
      <c r="H14" s="70">
        <v>9</v>
      </c>
      <c r="I14" s="70">
        <v>84</v>
      </c>
      <c r="J14" s="72" t="str">
        <f>IF(((VLOOKUP($G14,Depth_Lookup!$A$3:$J$415,9,FALSE))-(I14/100))&gt;=0,"Good","Too Long")</f>
        <v>Good</v>
      </c>
      <c r="K14" s="73">
        <f>(VLOOKUP($G14,Depth_Lookup!$A$3:$J$415,10,FALSE))+(H14/100)</f>
        <v>20.79</v>
      </c>
      <c r="L14" s="73">
        <f>(VLOOKUP($G14,Depth_Lookup!$A$3:$J$415,10,FALSE))+(I14/100)</f>
        <v>21.54</v>
      </c>
      <c r="M14" s="74"/>
      <c r="N14" s="74"/>
      <c r="O14" s="72" t="e">
        <f>VLOOKUP(N14,[1]definitions_list_lookup!AB$12:AC$17,2,FALSE)</f>
        <v>#N/A</v>
      </c>
      <c r="P14" s="75"/>
      <c r="Q14" s="72"/>
      <c r="R14" s="76"/>
      <c r="S14" s="77"/>
      <c r="T14" s="78"/>
      <c r="U14" s="72" t="e">
        <f>VLOOKUP(T14,[1]definitions_list_lookup!$AT14:$AU16,2,FALSE)</f>
        <v>#N/A</v>
      </c>
      <c r="V14" s="74"/>
      <c r="W14" s="79"/>
      <c r="X14" s="80" t="s">
        <v>1056</v>
      </c>
      <c r="Y14" s="81">
        <f>VLOOKUP(X14,[1]definitions_list_lookup!$AB$20:$AC$25,2,FALSE)</f>
        <v>1</v>
      </c>
      <c r="Z14" s="80" t="s">
        <v>915</v>
      </c>
      <c r="AA14" s="81">
        <f>VLOOKUP(Z14,[1]definitions_list_lookup!$AT$3:$AU$5,2,FALSE)</f>
        <v>1</v>
      </c>
      <c r="AB14" s="80"/>
      <c r="AC14" s="80"/>
      <c r="AD14" s="82"/>
      <c r="AE14" s="82"/>
      <c r="AF14" s="82"/>
      <c r="AG14" s="82"/>
      <c r="AH14" s="77">
        <v>23</v>
      </c>
      <c r="AI14" s="77">
        <v>270</v>
      </c>
      <c r="AJ14" s="77">
        <v>24</v>
      </c>
      <c r="AK14" s="77">
        <v>0</v>
      </c>
      <c r="AL14" s="70">
        <f t="shared" si="1"/>
        <v>136.3669986037346</v>
      </c>
      <c r="AM14" s="70">
        <f t="shared" si="2"/>
        <v>136.3669986037346</v>
      </c>
      <c r="AN14" s="70">
        <f t="shared" si="3"/>
        <v>58.402318853174634</v>
      </c>
      <c r="AO14" s="70">
        <f t="shared" si="4"/>
        <v>226.3669986037346</v>
      </c>
      <c r="AP14" s="70">
        <f t="shared" si="5"/>
        <v>31.597681146825366</v>
      </c>
      <c r="AQ14" s="83">
        <f t="shared" si="7"/>
        <v>316.3669986037346</v>
      </c>
      <c r="AR14" s="83">
        <f t="shared" si="6"/>
        <v>31.597681146825366</v>
      </c>
    </row>
    <row r="15" spans="1:44" s="110" customFormat="1" ht="15">
      <c r="A15" s="96"/>
      <c r="B15" s="97" t="s">
        <v>1103</v>
      </c>
      <c r="C15" s="96"/>
      <c r="D15" s="97" t="s">
        <v>1100</v>
      </c>
      <c r="E15" s="97">
        <v>9</v>
      </c>
      <c r="F15" s="97">
        <v>2</v>
      </c>
      <c r="G15" s="98" t="str">
        <f t="shared" si="0"/>
        <v>9-2</v>
      </c>
      <c r="H15" s="97">
        <v>0</v>
      </c>
      <c r="I15" s="97">
        <v>28</v>
      </c>
      <c r="J15" s="72" t="str">
        <f>IF(((VLOOKUP($G15,Depth_Lookup!$A$3:$J$415,9,FALSE))-(I15/100))&gt;=0,"Good","Too Long")</f>
        <v>Good</v>
      </c>
      <c r="K15" s="73">
        <f>(VLOOKUP($G15,Depth_Lookup!$A$3:$J$415,10,FALSE))+(H15/100)</f>
        <v>21.56</v>
      </c>
      <c r="L15" s="73">
        <f>(VLOOKUP($G15,Depth_Lookup!$A$3:$J$415,10,FALSE))+(I15/100)</f>
        <v>21.84</v>
      </c>
      <c r="M15" s="100"/>
      <c r="N15" s="100"/>
      <c r="O15" s="99" t="e">
        <f>VLOOKUP(N15,[1]definitions_list_lookup!AB$12:AC$17,2,FALSE)</f>
        <v>#N/A</v>
      </c>
      <c r="P15" s="101"/>
      <c r="Q15" s="99"/>
      <c r="R15" s="102"/>
      <c r="S15" s="103"/>
      <c r="T15" s="104"/>
      <c r="U15" s="99" t="e">
        <f>VLOOKUP(T15,[1]definitions_list_lookup!$AT15:$AU17,2,FALSE)</f>
        <v>#N/A</v>
      </c>
      <c r="V15" s="100"/>
      <c r="W15" s="105"/>
      <c r="X15" s="106" t="s">
        <v>1056</v>
      </c>
      <c r="Y15" s="107">
        <f>VLOOKUP(X15,[1]definitions_list_lookup!$AB$20:$AC$25,2,FALSE)</f>
        <v>1</v>
      </c>
      <c r="Z15" s="106" t="s">
        <v>915</v>
      </c>
      <c r="AA15" s="107">
        <f>VLOOKUP(Z15,[1]definitions_list_lookup!$AT$3:$AU$5,2,FALSE)</f>
        <v>1</v>
      </c>
      <c r="AB15" s="106"/>
      <c r="AC15" s="106"/>
      <c r="AD15" s="108"/>
      <c r="AE15" s="108"/>
      <c r="AF15" s="108"/>
      <c r="AG15" s="108"/>
      <c r="AH15" s="103">
        <v>9</v>
      </c>
      <c r="AI15" s="103">
        <v>270</v>
      </c>
      <c r="AJ15" s="103">
        <v>44</v>
      </c>
      <c r="AK15" s="103">
        <v>0</v>
      </c>
      <c r="AL15" s="97">
        <f t="shared" si="1"/>
        <v>170.68573773330803</v>
      </c>
      <c r="AM15" s="97">
        <f t="shared" si="2"/>
        <v>170.68573773330803</v>
      </c>
      <c r="AN15" s="97">
        <f t="shared" si="3"/>
        <v>45.619933402760651</v>
      </c>
      <c r="AO15" s="97">
        <f t="shared" si="4"/>
        <v>260.68573773330803</v>
      </c>
      <c r="AP15" s="97">
        <f t="shared" si="5"/>
        <v>44.380066597239349</v>
      </c>
      <c r="AQ15" s="109">
        <f t="shared" si="7"/>
        <v>350.68573773330803</v>
      </c>
      <c r="AR15" s="109">
        <f t="shared" si="6"/>
        <v>44.380066597239349</v>
      </c>
    </row>
    <row r="16" spans="1:44" ht="15">
      <c r="A16" s="22" t="s">
        <v>1104</v>
      </c>
      <c r="B16" s="70" t="s">
        <v>1101</v>
      </c>
      <c r="D16" s="70" t="s">
        <v>1100</v>
      </c>
      <c r="E16" s="112">
        <v>19</v>
      </c>
      <c r="F16" s="112">
        <v>3</v>
      </c>
      <c r="G16" s="71" t="str">
        <f t="shared" si="0"/>
        <v>19-3</v>
      </c>
      <c r="H16" s="70">
        <v>24</v>
      </c>
      <c r="I16" s="70">
        <v>97</v>
      </c>
      <c r="J16" s="72" t="str">
        <f>IF(((VLOOKUP($G16,Depth_Lookup!$A$3:$J$415,9,FALSE))-(I16/100))&gt;=0,"Good","Too Long")</f>
        <v>Too Long</v>
      </c>
      <c r="K16" s="73">
        <f>(VLOOKUP($G16,Depth_Lookup!$A$3:$J$415,10,FALSE))+(H16/100)</f>
        <v>40.125</v>
      </c>
      <c r="L16" s="73">
        <f>(VLOOKUP($G16,Depth_Lookup!$A$3:$J$415,10,FALSE))+(I16/100)</f>
        <v>40.854999999999997</v>
      </c>
      <c r="M16" s="74"/>
      <c r="N16" s="74"/>
      <c r="O16" s="72" t="e">
        <f>VLOOKUP(N16,[1]definitions_list_lookup!AB$12:AC$17,2,FALSE)</f>
        <v>#N/A</v>
      </c>
      <c r="P16" s="75"/>
      <c r="Q16" s="72"/>
      <c r="R16" s="76"/>
      <c r="S16" s="77"/>
      <c r="T16" s="78"/>
      <c r="U16" s="72" t="e">
        <f>VLOOKUP(T16,[1]definitions_list_lookup!$AT16:$AU18,2,FALSE)</f>
        <v>#N/A</v>
      </c>
      <c r="V16" s="74"/>
      <c r="W16" s="79"/>
      <c r="X16" s="80" t="s">
        <v>1059</v>
      </c>
      <c r="Y16" s="81">
        <f>VLOOKUP(X16,[1]definitions_list_lookup!$AB$20:$AC$25,2,FALSE)</f>
        <v>2</v>
      </c>
      <c r="Z16" s="80" t="s">
        <v>889</v>
      </c>
      <c r="AA16" s="81">
        <f>VLOOKUP(Z16,[1]definitions_list_lookup!$AT$3:$AU$5,2,FALSE)</f>
        <v>0</v>
      </c>
      <c r="AB16" s="80"/>
      <c r="AC16" s="80"/>
      <c r="AD16" s="82"/>
      <c r="AE16" s="82"/>
      <c r="AF16" s="82"/>
      <c r="AG16" s="82"/>
      <c r="AH16" s="77">
        <v>19</v>
      </c>
      <c r="AI16" s="77">
        <v>90</v>
      </c>
      <c r="AJ16" s="77">
        <v>27</v>
      </c>
      <c r="AK16" s="77">
        <v>180</v>
      </c>
      <c r="AL16" s="70">
        <f t="shared" si="1"/>
        <v>-34.050079947166182</v>
      </c>
      <c r="AM16" s="70">
        <f t="shared" si="2"/>
        <v>325.94992005283382</v>
      </c>
      <c r="AN16" s="70">
        <f t="shared" si="3"/>
        <v>58.410083418620218</v>
      </c>
      <c r="AO16" s="70">
        <f t="shared" si="4"/>
        <v>55.949920052833818</v>
      </c>
      <c r="AP16" s="70">
        <f t="shared" si="5"/>
        <v>31.589916581379782</v>
      </c>
      <c r="AQ16" s="83">
        <f t="shared" si="7"/>
        <v>145.94992005283382</v>
      </c>
      <c r="AR16" s="83">
        <f t="shared" si="6"/>
        <v>31.589916581379782</v>
      </c>
    </row>
    <row r="17" spans="2:44" ht="15">
      <c r="B17" s="70" t="s">
        <v>1101</v>
      </c>
      <c r="D17" s="70" t="s">
        <v>1100</v>
      </c>
      <c r="E17" s="112">
        <v>20</v>
      </c>
      <c r="F17" s="112">
        <v>3</v>
      </c>
      <c r="G17" s="71" t="str">
        <f t="shared" si="0"/>
        <v>20-3</v>
      </c>
      <c r="H17" s="70">
        <v>52</v>
      </c>
      <c r="I17" s="70">
        <v>63</v>
      </c>
      <c r="J17" s="72" t="str">
        <f>IF(((VLOOKUP($G17,Depth_Lookup!$A$3:$J$415,9,FALSE))-(I17/100))&gt;=0,"Good","Too Long")</f>
        <v>Good</v>
      </c>
      <c r="K17" s="73">
        <f>(VLOOKUP($G17,Depth_Lookup!$A$3:$J$415,10,FALSE))+(H17/100)</f>
        <v>43.745000000000005</v>
      </c>
      <c r="L17" s="73">
        <f>(VLOOKUP($G17,Depth_Lookup!$A$3:$J$415,10,FALSE))+(I17/100)</f>
        <v>43.855000000000004</v>
      </c>
      <c r="M17" s="74"/>
      <c r="N17" s="74"/>
      <c r="O17" s="72" t="e">
        <f>VLOOKUP(N17,[1]definitions_list_lookup!AB$12:AC$17,2,FALSE)</f>
        <v>#N/A</v>
      </c>
      <c r="P17" s="75"/>
      <c r="Q17" s="72"/>
      <c r="R17" s="76"/>
      <c r="S17" s="77"/>
      <c r="T17" s="78"/>
      <c r="U17" s="72" t="e">
        <f>VLOOKUP(T17,[1]definitions_list_lookup!$AT17:$AU19,2,FALSE)</f>
        <v>#N/A</v>
      </c>
      <c r="V17" s="74"/>
      <c r="W17" s="79"/>
      <c r="X17" s="80" t="s">
        <v>1056</v>
      </c>
      <c r="Y17" s="81">
        <f>VLOOKUP(X17,[1]definitions_list_lookup!$AB$20:$AC$25,2,FALSE)</f>
        <v>1</v>
      </c>
      <c r="Z17" s="80" t="s">
        <v>915</v>
      </c>
      <c r="AA17" s="81">
        <f>VLOOKUP(Z17,[1]definitions_list_lookup!$AT$3:$AU$5,2,FALSE)</f>
        <v>1</v>
      </c>
      <c r="AB17" s="80"/>
      <c r="AC17" s="80"/>
      <c r="AD17" s="82"/>
      <c r="AE17" s="82"/>
      <c r="AF17" s="82"/>
      <c r="AG17" s="82"/>
      <c r="AH17" s="77">
        <v>12</v>
      </c>
      <c r="AI17" s="77">
        <v>270</v>
      </c>
      <c r="AJ17" s="77">
        <v>6</v>
      </c>
      <c r="AK17" s="77">
        <v>0</v>
      </c>
      <c r="AL17" s="70">
        <f t="shared" si="1"/>
        <v>116.31131592967517</v>
      </c>
      <c r="AM17" s="70">
        <f t="shared" si="2"/>
        <v>116.31131592967517</v>
      </c>
      <c r="AN17" s="70">
        <f t="shared" si="3"/>
        <v>76.6602447408182</v>
      </c>
      <c r="AO17" s="70">
        <f t="shared" si="4"/>
        <v>206.31131592967517</v>
      </c>
      <c r="AP17" s="70">
        <f t="shared" si="5"/>
        <v>13.3397552591818</v>
      </c>
      <c r="AQ17" s="83">
        <f t="shared" si="7"/>
        <v>296.31131592967517</v>
      </c>
      <c r="AR17" s="83">
        <f t="shared" si="6"/>
        <v>13.3397552591818</v>
      </c>
    </row>
    <row r="18" spans="2:44" ht="15">
      <c r="B18" s="70" t="s">
        <v>1101</v>
      </c>
      <c r="D18" s="70" t="s">
        <v>1100</v>
      </c>
      <c r="E18" s="112">
        <v>20</v>
      </c>
      <c r="F18" s="112">
        <v>3</v>
      </c>
      <c r="G18" s="71" t="str">
        <f t="shared" si="0"/>
        <v>20-3</v>
      </c>
      <c r="H18" s="70">
        <v>76</v>
      </c>
      <c r="I18" s="70">
        <v>79</v>
      </c>
      <c r="J18" s="72" t="str">
        <f>IF(((VLOOKUP($G18,Depth_Lookup!$A$3:$J$415,9,FALSE))-(I18/100))&gt;=0,"Good","Too Long")</f>
        <v>Good</v>
      </c>
      <c r="K18" s="73">
        <f>(VLOOKUP($G18,Depth_Lookup!$A$3:$J$415,10,FALSE))+(H18/100)</f>
        <v>43.984999999999999</v>
      </c>
      <c r="L18" s="73">
        <f>(VLOOKUP($G18,Depth_Lookup!$A$3:$J$415,10,FALSE))+(I18/100)</f>
        <v>44.015000000000001</v>
      </c>
      <c r="M18" s="74"/>
      <c r="N18" s="74"/>
      <c r="O18" s="72" t="e">
        <f>VLOOKUP(N18,[1]definitions_list_lookup!AB$12:AC$17,2,FALSE)</f>
        <v>#N/A</v>
      </c>
      <c r="P18" s="75"/>
      <c r="Q18" s="72"/>
      <c r="R18" s="76"/>
      <c r="S18" s="77"/>
      <c r="T18" s="78"/>
      <c r="U18" s="72" t="e">
        <f>VLOOKUP(T18,[1]definitions_list_lookup!$AT18:$AU20,2,FALSE)</f>
        <v>#N/A</v>
      </c>
      <c r="V18" s="74"/>
      <c r="W18" s="79"/>
      <c r="X18" s="80" t="s">
        <v>1056</v>
      </c>
      <c r="Y18" s="81">
        <f>VLOOKUP(X18,[1]definitions_list_lookup!$AB$20:$AC$25,2,FALSE)</f>
        <v>1</v>
      </c>
      <c r="Z18" s="80" t="s">
        <v>915</v>
      </c>
      <c r="AA18" s="81">
        <f>VLOOKUP(Z18,[1]definitions_list_lookup!$AT$3:$AU$5,2,FALSE)</f>
        <v>1</v>
      </c>
      <c r="AB18" s="80"/>
      <c r="AC18" s="80"/>
      <c r="AD18" s="82"/>
      <c r="AE18" s="82"/>
      <c r="AF18" s="82"/>
      <c r="AG18" s="82"/>
      <c r="AH18" s="85">
        <v>3</v>
      </c>
      <c r="AI18" s="85">
        <v>90</v>
      </c>
      <c r="AJ18" s="85">
        <v>13</v>
      </c>
      <c r="AK18" s="85">
        <v>180</v>
      </c>
      <c r="AL18" s="70">
        <f>+(IF($AI19&lt;$AK19,((MIN($AK19,$AI19)+(DEGREES(ATAN((TAN(RADIANS($AJ19))/((TAN(RADIANS($AH19))*SIN(RADIANS(ABS($AI19-$AK19))))))-(COS(RADIANS(ABS($AI19-$AK19)))/SIN(RADIANS(ABS($AI19-$AK19)))))))-180)),((MAX($AK19,$AI19)-(DEGREES(ATAN((TAN(RADIANS($AJ19))/((TAN(RADIANS($AH19))*SIN(RADIANS(ABS($AI19-$AK19))))))-(COS(RADIANS(ABS($AI19-$AK19)))/SIN(RADIANS(ABS($AI19-$AK19)))))))-180))))</f>
        <v>58.669067098841083</v>
      </c>
      <c r="AM18" s="70">
        <f t="shared" si="2"/>
        <v>58.669067098841083</v>
      </c>
      <c r="AN18" s="70">
        <f>+ABS(DEGREES(ATAN((COS(RADIANS(ABS($AL18+180-(IF($AI19&gt;$AK19,MAX($AJ19,$AI19),MIN($AI19,$AK19))))))/(TAN(RADIANS($AH19)))))))</f>
        <v>74.875416916682013</v>
      </c>
      <c r="AO18" s="70">
        <f t="shared" si="4"/>
        <v>148.66906709884108</v>
      </c>
      <c r="AP18" s="70">
        <f t="shared" si="5"/>
        <v>15.124583083317987</v>
      </c>
      <c r="AQ18" s="83">
        <f t="shared" si="7"/>
        <v>238.66906709884108</v>
      </c>
      <c r="AR18" s="83">
        <f t="shared" si="6"/>
        <v>15.124583083317987</v>
      </c>
    </row>
    <row r="19" spans="2:44" ht="15">
      <c r="B19" s="70" t="s">
        <v>1101</v>
      </c>
      <c r="D19" s="70" t="s">
        <v>1100</v>
      </c>
      <c r="E19" s="112">
        <v>20</v>
      </c>
      <c r="F19" s="112">
        <v>4</v>
      </c>
      <c r="G19" s="71" t="str">
        <f t="shared" si="0"/>
        <v>20-4</v>
      </c>
      <c r="H19" s="70">
        <v>0</v>
      </c>
      <c r="I19" s="70">
        <v>75</v>
      </c>
      <c r="J19" s="72" t="str">
        <f>IF(((VLOOKUP($G19,Depth_Lookup!$A$3:$J$415,9,FALSE))-(I19/100))&gt;=0,"Good","Too Long")</f>
        <v>Good</v>
      </c>
      <c r="K19" s="73">
        <f>(VLOOKUP($G19,Depth_Lookup!$A$3:$J$415,10,FALSE))+(H19/100)</f>
        <v>44.03</v>
      </c>
      <c r="L19" s="73">
        <f>(VLOOKUP($G19,Depth_Lookup!$A$3:$J$415,10,FALSE))+(I19/100)</f>
        <v>44.78</v>
      </c>
      <c r="M19" s="74"/>
      <c r="N19" s="74"/>
      <c r="O19" s="72" t="e">
        <f>VLOOKUP(N19,[1]definitions_list_lookup!AB$12:AC$17,2,FALSE)</f>
        <v>#N/A</v>
      </c>
      <c r="P19" s="75"/>
      <c r="Q19" s="72"/>
      <c r="R19" s="76"/>
      <c r="S19" s="77"/>
      <c r="T19" s="78"/>
      <c r="U19" s="72" t="e">
        <f>VLOOKUP(T19,[1]definitions_list_lookup!$AT19:$AU21,2,FALSE)</f>
        <v>#N/A</v>
      </c>
      <c r="V19" s="74"/>
      <c r="W19" s="79"/>
      <c r="X19" s="80" t="s">
        <v>1056</v>
      </c>
      <c r="Y19" s="81">
        <f>VLOOKUP(X19,[1]definitions_list_lookup!$AB$20:$AC$25,2,FALSE)</f>
        <v>1</v>
      </c>
      <c r="Z19" s="80" t="s">
        <v>915</v>
      </c>
      <c r="AA19" s="81">
        <f>VLOOKUP(Z19,[1]definitions_list_lookup!$AT$3:$AU$5,2,FALSE)</f>
        <v>1</v>
      </c>
      <c r="AB19" s="80"/>
      <c r="AC19" s="80"/>
      <c r="AD19" s="82"/>
      <c r="AE19" s="82"/>
      <c r="AF19" s="82"/>
      <c r="AG19" s="82"/>
      <c r="AH19" s="77">
        <v>13</v>
      </c>
      <c r="AI19" s="77">
        <v>270</v>
      </c>
      <c r="AJ19" s="77">
        <v>8</v>
      </c>
      <c r="AK19" s="77">
        <v>180</v>
      </c>
      <c r="AL19" s="70">
        <f>+(IF($AI20&lt;$AK20,((MIN($AK20,$AI20)+(DEGREES(ATAN((TAN(RADIANS($AJ20))/((TAN(RADIANS($AH20))*SIN(RADIANS(ABS($AI20-$AK20))))))-(COS(RADIANS(ABS($AI20-$AK20)))/SIN(RADIANS(ABS($AI20-$AK20)))))))-180)),((MAX($AK20,$AI20)-(DEGREES(ATAN((TAN(RADIANS($AJ20))/((TAN(RADIANS($AH20))*SIN(RADIANS(ABS($AI20-$AK20))))))-(COS(RADIANS(ABS($AI20-$AK20)))/SIN(RADIANS(ABS($AI20-$AK20)))))))-180))))</f>
        <v>-169.26343202200889</v>
      </c>
      <c r="AM19" s="70">
        <f t="shared" si="2"/>
        <v>190.73656797799111</v>
      </c>
      <c r="AN19" s="70">
        <f>+ABS(DEGREES(ATAN((COS(RADIANS(ABS($AL19+180-(IF($AI20&gt;$AK20,MAX($AJ20,$AI20),MIN($AI20,$AK20))))))/(TAN(RADIANS($AH20)))))))</f>
        <v>60.568933296083344</v>
      </c>
      <c r="AO19" s="70">
        <f t="shared" si="4"/>
        <v>280.73656797799111</v>
      </c>
      <c r="AP19" s="70">
        <f t="shared" si="5"/>
        <v>29.431066703916656</v>
      </c>
      <c r="AQ19" s="83">
        <f t="shared" si="7"/>
        <v>10.736567977991115</v>
      </c>
      <c r="AR19" s="83">
        <f t="shared" si="6"/>
        <v>29.431066703916656</v>
      </c>
    </row>
    <row r="20" spans="2:44" ht="15">
      <c r="B20" s="70" t="s">
        <v>1101</v>
      </c>
      <c r="D20" s="70" t="s">
        <v>1100</v>
      </c>
      <c r="E20" s="112">
        <v>21</v>
      </c>
      <c r="F20" s="112">
        <v>1</v>
      </c>
      <c r="G20" s="71" t="str">
        <f t="shared" si="0"/>
        <v>21-1</v>
      </c>
      <c r="H20" s="70">
        <v>0</v>
      </c>
      <c r="I20" s="70">
        <v>13</v>
      </c>
      <c r="J20" s="72" t="str">
        <f>IF(((VLOOKUP($G20,Depth_Lookup!$A$3:$J$415,9,FALSE))-(I20/100))&gt;=0,"Good","Too Long")</f>
        <v>Good</v>
      </c>
      <c r="K20" s="73">
        <f>(VLOOKUP($G20,Depth_Lookup!$A$3:$J$415,10,FALSE))+(H20/100)</f>
        <v>44.7</v>
      </c>
      <c r="L20" s="73">
        <f>(VLOOKUP($G20,Depth_Lookup!$A$3:$J$415,10,FALSE))+(I20/100)</f>
        <v>44.830000000000005</v>
      </c>
      <c r="M20" s="74"/>
      <c r="N20" s="74"/>
      <c r="O20" s="72" t="e">
        <f>VLOOKUP(N20,[1]definitions_list_lookup!AB$12:AC$17,2,FALSE)</f>
        <v>#N/A</v>
      </c>
      <c r="P20" s="75"/>
      <c r="Q20" s="72"/>
      <c r="R20" s="76"/>
      <c r="S20" s="77"/>
      <c r="T20" s="78"/>
      <c r="U20" s="72" t="e">
        <f>VLOOKUP(T20,[1]definitions_list_lookup!$AT20:$AU22,2,FALSE)</f>
        <v>#N/A</v>
      </c>
      <c r="V20" s="74"/>
      <c r="W20" s="79"/>
      <c r="X20" s="80" t="s">
        <v>1056</v>
      </c>
      <c r="Y20" s="81">
        <f>VLOOKUP(X20,[1]definitions_list_lookup!$AB$20:$AC$25,2,FALSE)</f>
        <v>1</v>
      </c>
      <c r="Z20" s="80" t="s">
        <v>889</v>
      </c>
      <c r="AA20" s="81">
        <f>VLOOKUP(Z20,[1]definitions_list_lookup!$AT$3:$AU$5,2,FALSE)</f>
        <v>0</v>
      </c>
      <c r="AB20" s="80"/>
      <c r="AC20" s="80"/>
      <c r="AD20" s="82"/>
      <c r="AE20" s="82"/>
      <c r="AF20" s="82"/>
      <c r="AG20" s="82"/>
      <c r="AH20" s="77">
        <v>6</v>
      </c>
      <c r="AI20" s="77">
        <v>90</v>
      </c>
      <c r="AJ20" s="77">
        <v>29</v>
      </c>
      <c r="AK20" s="77">
        <v>0</v>
      </c>
      <c r="AL20" s="70">
        <f t="shared" si="1"/>
        <v>-169.26343202200889</v>
      </c>
      <c r="AM20" s="70">
        <f t="shared" si="2"/>
        <v>190.73656797799111</v>
      </c>
      <c r="AN20" s="70">
        <f t="shared" si="3"/>
        <v>60.568933296083344</v>
      </c>
      <c r="AO20" s="70">
        <f t="shared" si="4"/>
        <v>280.73656797799111</v>
      </c>
      <c r="AP20" s="70">
        <f t="shared" si="5"/>
        <v>29.431066703916656</v>
      </c>
      <c r="AQ20" s="83">
        <f t="shared" si="7"/>
        <v>10.736567977991115</v>
      </c>
      <c r="AR20" s="83">
        <f t="shared" si="6"/>
        <v>29.431066703916656</v>
      </c>
    </row>
    <row r="21" spans="2:44" ht="15">
      <c r="B21" s="70" t="s">
        <v>1101</v>
      </c>
      <c r="D21" s="70" t="s">
        <v>1100</v>
      </c>
      <c r="E21" s="112">
        <v>21</v>
      </c>
      <c r="F21" s="112">
        <v>2</v>
      </c>
      <c r="G21" s="71" t="str">
        <f t="shared" si="0"/>
        <v>21-2</v>
      </c>
      <c r="H21" s="70">
        <v>18</v>
      </c>
      <c r="I21" s="70">
        <v>82</v>
      </c>
      <c r="J21" s="72" t="str">
        <f>IF(((VLOOKUP($G21,Depth_Lookup!$A$3:$J$415,9,FALSE))-(I21/100))&gt;=0,"Good","Too Long")</f>
        <v>Good</v>
      </c>
      <c r="K21" s="73">
        <f>(VLOOKUP($G21,Depth_Lookup!$A$3:$J$415,10,FALSE))+(H21/100)</f>
        <v>45.38</v>
      </c>
      <c r="L21" s="73">
        <f>(VLOOKUP($G21,Depth_Lookup!$A$3:$J$415,10,FALSE))+(I21/100)</f>
        <v>46.02</v>
      </c>
      <c r="M21" s="74"/>
      <c r="N21" s="74"/>
      <c r="O21" s="72" t="e">
        <f>VLOOKUP(N21,[1]definitions_list_lookup!AB$12:AC$17,2,FALSE)</f>
        <v>#N/A</v>
      </c>
      <c r="P21" s="75"/>
      <c r="Q21" s="72"/>
      <c r="R21" s="76"/>
      <c r="S21" s="77"/>
      <c r="T21" s="78"/>
      <c r="U21" s="72" t="e">
        <f>VLOOKUP(T21,[1]definitions_list_lookup!$AT21:$AU23,2,FALSE)</f>
        <v>#N/A</v>
      </c>
      <c r="V21" s="74"/>
      <c r="W21" s="79"/>
      <c r="X21" s="80" t="s">
        <v>1056</v>
      </c>
      <c r="Y21" s="81">
        <f>VLOOKUP(X21,[1]definitions_list_lookup!$AB$20:$AC$25,2,FALSE)</f>
        <v>1</v>
      </c>
      <c r="Z21" s="80" t="s">
        <v>941</v>
      </c>
      <c r="AA21" s="81">
        <f>VLOOKUP(Z21,[1]definitions_list_lookup!$AT$3:$AU$5,2,FALSE)</f>
        <v>2</v>
      </c>
      <c r="AB21" s="80"/>
      <c r="AC21" s="80"/>
      <c r="AD21" s="82"/>
      <c r="AE21" s="82"/>
      <c r="AF21" s="82"/>
      <c r="AG21" s="82"/>
      <c r="AH21" s="77">
        <v>22</v>
      </c>
      <c r="AI21" s="77">
        <v>90</v>
      </c>
      <c r="AJ21" s="77">
        <v>49</v>
      </c>
      <c r="AK21" s="77">
        <v>0</v>
      </c>
      <c r="AL21" s="70">
        <f t="shared" si="1"/>
        <v>-160.64797840211662</v>
      </c>
      <c r="AM21" s="70">
        <f t="shared" si="2"/>
        <v>199.35202159788338</v>
      </c>
      <c r="AN21" s="70">
        <f t="shared" si="3"/>
        <v>39.357660129220299</v>
      </c>
      <c r="AO21" s="70">
        <f t="shared" si="4"/>
        <v>289.35202159788338</v>
      </c>
      <c r="AP21" s="70">
        <f t="shared" si="5"/>
        <v>50.642339870779701</v>
      </c>
      <c r="AQ21" s="83">
        <f t="shared" si="7"/>
        <v>19.352021597883379</v>
      </c>
      <c r="AR21" s="83">
        <f t="shared" si="6"/>
        <v>50.642339870779701</v>
      </c>
    </row>
    <row r="22" spans="2:44" ht="15">
      <c r="B22" s="70" t="s">
        <v>1101</v>
      </c>
      <c r="D22" s="70" t="s">
        <v>1100</v>
      </c>
      <c r="E22" s="112">
        <v>21</v>
      </c>
      <c r="F22" s="112">
        <v>3</v>
      </c>
      <c r="G22" s="71" t="str">
        <f t="shared" si="0"/>
        <v>21-3</v>
      </c>
      <c r="H22" s="70">
        <v>0</v>
      </c>
      <c r="I22" s="70">
        <v>42</v>
      </c>
      <c r="J22" s="72" t="str">
        <f>IF(((VLOOKUP($G22,Depth_Lookup!$A$3:$J$415,9,FALSE))-(I22/100))&gt;=0,"Good","Too Long")</f>
        <v>Good</v>
      </c>
      <c r="K22" s="73">
        <f>(VLOOKUP($G22,Depth_Lookup!$A$3:$J$415,10,FALSE))+(H22/100)</f>
        <v>46.07</v>
      </c>
      <c r="L22" s="73">
        <f>(VLOOKUP($G22,Depth_Lookup!$A$3:$J$415,10,FALSE))+(I22/100)</f>
        <v>46.49</v>
      </c>
      <c r="M22" s="74"/>
      <c r="N22" s="74"/>
      <c r="O22" s="72" t="e">
        <f>VLOOKUP(N22,[1]definitions_list_lookup!AB$12:AC$17,2,FALSE)</f>
        <v>#N/A</v>
      </c>
      <c r="P22" s="75"/>
      <c r="Q22" s="72"/>
      <c r="R22" s="76"/>
      <c r="S22" s="77"/>
      <c r="T22" s="78"/>
      <c r="U22" s="72" t="e">
        <f>VLOOKUP(T22,[1]definitions_list_lookup!$AT22:$AU24,2,FALSE)</f>
        <v>#N/A</v>
      </c>
      <c r="V22" s="74"/>
      <c r="W22" s="79"/>
      <c r="X22" s="80" t="s">
        <v>1056</v>
      </c>
      <c r="Y22" s="81">
        <f>VLOOKUP(X22,[1]definitions_list_lookup!$AB$20:$AC$25,2,FALSE)</f>
        <v>1</v>
      </c>
      <c r="Z22" s="80" t="s">
        <v>941</v>
      </c>
      <c r="AA22" s="81">
        <f>VLOOKUP(Z22,[1]definitions_list_lookup!$AT$3:$AU$5,2,FALSE)</f>
        <v>2</v>
      </c>
      <c r="AB22" s="80"/>
      <c r="AC22" s="80"/>
      <c r="AD22" s="82"/>
      <c r="AE22" s="82"/>
      <c r="AF22" s="82"/>
      <c r="AG22" s="82"/>
      <c r="AH22" s="77">
        <v>13</v>
      </c>
      <c r="AI22" s="77">
        <v>90</v>
      </c>
      <c r="AJ22" s="77">
        <v>17</v>
      </c>
      <c r="AK22" s="77">
        <v>0</v>
      </c>
      <c r="AL22" s="70">
        <f t="shared" si="1"/>
        <v>-142.94223895690726</v>
      </c>
      <c r="AM22" s="70">
        <f t="shared" si="2"/>
        <v>217.05776104309274</v>
      </c>
      <c r="AN22" s="70">
        <f t="shared" si="3"/>
        <v>69.037788008998675</v>
      </c>
      <c r="AO22" s="70">
        <f t="shared" si="4"/>
        <v>307.05776104309274</v>
      </c>
      <c r="AP22" s="70">
        <f t="shared" si="5"/>
        <v>20.962211991001325</v>
      </c>
      <c r="AQ22" s="83">
        <f t="shared" si="7"/>
        <v>37.057761043092739</v>
      </c>
      <c r="AR22" s="83">
        <f t="shared" si="6"/>
        <v>20.962211991001325</v>
      </c>
    </row>
    <row r="23" spans="2:44" ht="15">
      <c r="B23" s="70" t="s">
        <v>1101</v>
      </c>
      <c r="D23" s="70" t="s">
        <v>1100</v>
      </c>
      <c r="E23" s="112">
        <v>21</v>
      </c>
      <c r="F23" s="112">
        <v>3</v>
      </c>
      <c r="G23" s="71" t="str">
        <f t="shared" si="0"/>
        <v>21-3</v>
      </c>
      <c r="H23" s="70">
        <v>72</v>
      </c>
      <c r="I23" s="70">
        <v>85</v>
      </c>
      <c r="J23" s="72" t="str">
        <f>IF(((VLOOKUP($G23,Depth_Lookup!$A$3:$J$415,9,FALSE))-(I23/100))&gt;=0,"Good","Too Long")</f>
        <v>Good</v>
      </c>
      <c r="K23" s="73">
        <f>(VLOOKUP($G23,Depth_Lookup!$A$3:$J$415,10,FALSE))+(H23/100)</f>
        <v>46.79</v>
      </c>
      <c r="L23" s="73">
        <f>(VLOOKUP($G23,Depth_Lookup!$A$3:$J$415,10,FALSE))+(I23/100)</f>
        <v>46.92</v>
      </c>
      <c r="M23" s="74"/>
      <c r="N23" s="74"/>
      <c r="O23" s="72" t="e">
        <f>VLOOKUP(N23,[1]definitions_list_lookup!AB$12:AC$17,2,FALSE)</f>
        <v>#N/A</v>
      </c>
      <c r="P23" s="75"/>
      <c r="Q23" s="72"/>
      <c r="R23" s="76"/>
      <c r="S23" s="77"/>
      <c r="T23" s="78"/>
      <c r="U23" s="72" t="e">
        <f>VLOOKUP(T23,[1]definitions_list_lookup!$AT23:$AU25,2,FALSE)</f>
        <v>#N/A</v>
      </c>
      <c r="V23" s="74"/>
      <c r="W23" s="79"/>
      <c r="X23" s="80" t="s">
        <v>1059</v>
      </c>
      <c r="Y23" s="81">
        <f>VLOOKUP(X23,[1]definitions_list_lookup!$AB$20:$AC$25,2,FALSE)</f>
        <v>2</v>
      </c>
      <c r="Z23" s="80" t="s">
        <v>915</v>
      </c>
      <c r="AA23" s="81">
        <f>VLOOKUP(Z23,[1]definitions_list_lookup!$AT$3:$AU$5,2,FALSE)</f>
        <v>1</v>
      </c>
      <c r="AB23" s="80"/>
      <c r="AC23" s="80"/>
      <c r="AD23" s="82"/>
      <c r="AE23" s="82"/>
      <c r="AF23" s="82"/>
      <c r="AG23" s="82"/>
      <c r="AH23" s="77">
        <v>14</v>
      </c>
      <c r="AI23" s="77">
        <v>270</v>
      </c>
      <c r="AJ23" s="77">
        <v>22</v>
      </c>
      <c r="AK23" s="77">
        <v>180</v>
      </c>
      <c r="AL23" s="70">
        <f t="shared" si="1"/>
        <v>31.67908654599745</v>
      </c>
      <c r="AM23" s="70">
        <f t="shared" si="2"/>
        <v>31.67908654599745</v>
      </c>
      <c r="AN23" s="70">
        <f t="shared" si="3"/>
        <v>64.603276652736128</v>
      </c>
      <c r="AO23" s="70">
        <f t="shared" si="4"/>
        <v>121.67908654599745</v>
      </c>
      <c r="AP23" s="70">
        <f t="shared" si="5"/>
        <v>25.396723347263872</v>
      </c>
      <c r="AQ23" s="83">
        <f t="shared" si="7"/>
        <v>211.67908654599745</v>
      </c>
      <c r="AR23" s="83">
        <f t="shared" si="6"/>
        <v>25.396723347263872</v>
      </c>
    </row>
    <row r="24" spans="2:44" ht="15">
      <c r="B24" s="70" t="s">
        <v>1101</v>
      </c>
      <c r="D24" s="70" t="s">
        <v>1100</v>
      </c>
      <c r="E24" s="112">
        <v>21</v>
      </c>
      <c r="F24" s="112">
        <v>4</v>
      </c>
      <c r="G24" s="71" t="str">
        <f>E24&amp;"-"&amp;F24</f>
        <v>21-4</v>
      </c>
      <c r="H24" s="70">
        <v>0</v>
      </c>
      <c r="I24" s="70">
        <v>33</v>
      </c>
      <c r="J24" s="72" t="str">
        <f>IF(((VLOOKUP($G24,Depth_Lookup!$A$3:$J$415,9,FALSE))-(I24/100))&gt;=0,"Good","Too Long")</f>
        <v>Good</v>
      </c>
      <c r="K24" s="73">
        <f>(VLOOKUP($G24,Depth_Lookup!$A$3:$J$415,10,FALSE))+(H24/100)</f>
        <v>46.94</v>
      </c>
      <c r="L24" s="73">
        <f>(VLOOKUP($G24,Depth_Lookup!$A$3:$J$415,10,FALSE))+(I24/100)</f>
        <v>47.269999999999996</v>
      </c>
      <c r="M24" s="74"/>
      <c r="N24" s="74"/>
      <c r="O24" s="72" t="e">
        <f>VLOOKUP(N24,[1]definitions_list_lookup!AB$12:AC$17,2,FALSE)</f>
        <v>#N/A</v>
      </c>
      <c r="P24" s="75"/>
      <c r="Q24" s="72"/>
      <c r="R24" s="76"/>
      <c r="S24" s="77"/>
      <c r="T24" s="78"/>
      <c r="U24" s="72" t="e">
        <f>VLOOKUP(T24,[1]definitions_list_lookup!$AT24:$AU26,2,FALSE)</f>
        <v>#N/A</v>
      </c>
      <c r="V24" s="74"/>
      <c r="W24" s="79"/>
      <c r="X24" s="80" t="s">
        <v>1056</v>
      </c>
      <c r="Y24" s="81">
        <f>VLOOKUP(X24,[1]definitions_list_lookup!$AB$20:$AC$25,2,FALSE)</f>
        <v>1</v>
      </c>
      <c r="Z24" s="80" t="s">
        <v>915</v>
      </c>
      <c r="AA24" s="81">
        <f>VLOOKUP(Z24,[1]definitions_list_lookup!$AT$3:$AU$5,2,FALSE)</f>
        <v>1</v>
      </c>
      <c r="AB24" s="80"/>
      <c r="AC24" s="80"/>
      <c r="AD24" s="82"/>
      <c r="AE24" s="82"/>
      <c r="AF24" s="82"/>
      <c r="AG24" s="82"/>
      <c r="AH24" s="77">
        <v>34</v>
      </c>
      <c r="AI24" s="77">
        <v>90</v>
      </c>
      <c r="AJ24" s="77">
        <v>23</v>
      </c>
      <c r="AK24" s="77">
        <v>0</v>
      </c>
      <c r="AL24" s="70">
        <f t="shared" si="1"/>
        <v>-122.18260918600541</v>
      </c>
      <c r="AM24" s="70">
        <f t="shared" si="2"/>
        <v>237.81739081399459</v>
      </c>
      <c r="AN24" s="70">
        <f t="shared" si="3"/>
        <v>51.446658009579011</v>
      </c>
      <c r="AO24" s="70">
        <f t="shared" si="4"/>
        <v>327.81739081399462</v>
      </c>
      <c r="AP24" s="70">
        <f t="shared" si="5"/>
        <v>38.553341990420989</v>
      </c>
      <c r="AQ24" s="83">
        <f t="shared" si="7"/>
        <v>57.817390813994592</v>
      </c>
      <c r="AR24" s="83">
        <f t="shared" si="6"/>
        <v>38.553341990420989</v>
      </c>
    </row>
    <row r="25" spans="2:44" ht="15">
      <c r="B25" s="70" t="s">
        <v>1101</v>
      </c>
      <c r="D25" s="70" t="s">
        <v>1100</v>
      </c>
      <c r="E25" s="112">
        <v>21</v>
      </c>
      <c r="F25" s="112">
        <v>4</v>
      </c>
      <c r="G25" s="71" t="str">
        <f t="shared" si="0"/>
        <v>21-4</v>
      </c>
      <c r="H25" s="70">
        <v>51</v>
      </c>
      <c r="I25" s="70">
        <v>82</v>
      </c>
      <c r="J25" s="72" t="str">
        <f>IF(((VLOOKUP($G25,Depth_Lookup!$A$3:$J$415,9,FALSE))-(I25/100))&gt;=0,"Good","Too Long")</f>
        <v>Good</v>
      </c>
      <c r="K25" s="73">
        <f>(VLOOKUP($G25,Depth_Lookup!$A$3:$J$415,10,FALSE))+(H25/100)</f>
        <v>47.449999999999996</v>
      </c>
      <c r="L25" s="73">
        <f>(VLOOKUP($G25,Depth_Lookup!$A$3:$J$415,10,FALSE))+(I25/100)</f>
        <v>47.76</v>
      </c>
      <c r="M25" s="74"/>
      <c r="N25" s="74"/>
      <c r="O25" s="72" t="e">
        <f>VLOOKUP(N25,[1]definitions_list_lookup!AB$12:AC$17,2,FALSE)</f>
        <v>#N/A</v>
      </c>
      <c r="P25" s="75"/>
      <c r="Q25" s="72"/>
      <c r="R25" s="76"/>
      <c r="S25" s="77"/>
      <c r="T25" s="78"/>
      <c r="U25" s="72" t="e">
        <f>VLOOKUP(T25,[1]definitions_list_lookup!$AT25:$AU27,2,FALSE)</f>
        <v>#N/A</v>
      </c>
      <c r="V25" s="74"/>
      <c r="W25" s="79"/>
      <c r="X25" s="80" t="s">
        <v>1055</v>
      </c>
      <c r="Y25" s="81">
        <f>VLOOKUP(X25,[1]definitions_list_lookup!$AB$20:$AC$25,2,FALSE)</f>
        <v>0</v>
      </c>
      <c r="Z25" s="80" t="s">
        <v>915</v>
      </c>
      <c r="AA25" s="81">
        <f>VLOOKUP(Z25,[1]definitions_list_lookup!$AT$3:$AU$5,2,FALSE)</f>
        <v>1</v>
      </c>
      <c r="AB25" s="80"/>
      <c r="AC25" s="80"/>
      <c r="AD25" s="82"/>
      <c r="AE25" s="82"/>
      <c r="AF25" s="82"/>
      <c r="AG25" s="82"/>
      <c r="AL25" s="70" t="e">
        <f t="shared" si="1"/>
        <v>#DIV/0!</v>
      </c>
      <c r="AM25" s="70" t="e">
        <f t="shared" si="2"/>
        <v>#DIV/0!</v>
      </c>
      <c r="AN25" s="70" t="e">
        <f t="shared" si="3"/>
        <v>#DIV/0!</v>
      </c>
      <c r="AO25" s="70" t="e">
        <f t="shared" si="4"/>
        <v>#DIV/0!</v>
      </c>
      <c r="AP25" s="70" t="e">
        <f t="shared" si="5"/>
        <v>#DIV/0!</v>
      </c>
      <c r="AQ25" s="83" t="e">
        <f t="shared" si="7"/>
        <v>#DIV/0!</v>
      </c>
      <c r="AR25" s="83" t="e">
        <f t="shared" si="6"/>
        <v>#DIV/0!</v>
      </c>
    </row>
    <row r="26" spans="2:44" ht="15">
      <c r="B26" s="70" t="s">
        <v>1101</v>
      </c>
      <c r="D26" s="70" t="s">
        <v>1100</v>
      </c>
      <c r="E26" s="112">
        <v>22</v>
      </c>
      <c r="F26" s="112">
        <v>1</v>
      </c>
      <c r="G26" s="71" t="str">
        <f t="shared" si="0"/>
        <v>22-1</v>
      </c>
      <c r="H26" s="70">
        <v>0</v>
      </c>
      <c r="I26" s="70">
        <v>53</v>
      </c>
      <c r="J26" s="72" t="str">
        <f>IF(((VLOOKUP($G26,Depth_Lookup!$A$3:$J$415,9,FALSE))-(I26/100))&gt;=0,"Good","Too Long")</f>
        <v>Good</v>
      </c>
      <c r="K26" s="73">
        <f>(VLOOKUP($G26,Depth_Lookup!$A$3:$J$415,10,FALSE))+(H26/100)</f>
        <v>47.7</v>
      </c>
      <c r="L26" s="73">
        <f>(VLOOKUP($G26,Depth_Lookup!$A$3:$J$415,10,FALSE))+(I26/100)</f>
        <v>48.230000000000004</v>
      </c>
      <c r="M26" s="74"/>
      <c r="N26" s="74"/>
      <c r="O26" s="72" t="e">
        <f>VLOOKUP(N26,[1]definitions_list_lookup!AB$12:AC$17,2,FALSE)</f>
        <v>#N/A</v>
      </c>
      <c r="P26" s="75"/>
      <c r="Q26" s="72"/>
      <c r="R26" s="76"/>
      <c r="S26" s="77"/>
      <c r="T26" s="78"/>
      <c r="U26" s="72" t="e">
        <f>VLOOKUP(T26,[1]definitions_list_lookup!$AT26:$AU28,2,FALSE)</f>
        <v>#N/A</v>
      </c>
      <c r="V26" s="74"/>
      <c r="W26" s="79"/>
      <c r="X26" s="80" t="s">
        <v>1056</v>
      </c>
      <c r="Y26" s="81">
        <f>VLOOKUP(X26,[1]definitions_list_lookup!$AB$20:$AC$25,2,FALSE)</f>
        <v>1</v>
      </c>
      <c r="Z26" s="80" t="s">
        <v>915</v>
      </c>
      <c r="AA26" s="81">
        <f>VLOOKUP(Z26,[1]definitions_list_lookup!$AT$3:$AU$5,2,FALSE)</f>
        <v>1</v>
      </c>
      <c r="AB26" s="80"/>
      <c r="AC26" s="80"/>
      <c r="AD26" s="82"/>
      <c r="AE26" s="82"/>
      <c r="AF26" s="82"/>
      <c r="AG26" s="82"/>
      <c r="AH26" s="77">
        <v>11</v>
      </c>
      <c r="AI26" s="77">
        <v>90</v>
      </c>
      <c r="AJ26" s="77">
        <v>21</v>
      </c>
      <c r="AK26" s="77">
        <v>0</v>
      </c>
      <c r="AL26" s="70">
        <f t="shared" si="1"/>
        <v>-153.14334848198234</v>
      </c>
      <c r="AM26" s="70">
        <f t="shared" si="2"/>
        <v>206.85665151801766</v>
      </c>
      <c r="AN26" s="70">
        <f t="shared" si="3"/>
        <v>66.71907045931043</v>
      </c>
      <c r="AO26" s="70">
        <f t="shared" si="4"/>
        <v>296.85665151801766</v>
      </c>
      <c r="AP26" s="70">
        <f t="shared" si="5"/>
        <v>23.28092954068957</v>
      </c>
      <c r="AQ26" s="83">
        <f t="shared" si="7"/>
        <v>26.856651518017657</v>
      </c>
      <c r="AR26" s="83">
        <f t="shared" si="6"/>
        <v>23.28092954068957</v>
      </c>
    </row>
    <row r="27" spans="2:44" ht="15">
      <c r="B27" s="70" t="s">
        <v>1101</v>
      </c>
      <c r="D27" s="70" t="s">
        <v>1100</v>
      </c>
      <c r="E27" s="112">
        <v>22</v>
      </c>
      <c r="F27" s="112">
        <v>2</v>
      </c>
      <c r="G27" s="71" t="str">
        <f t="shared" si="0"/>
        <v>22-2</v>
      </c>
      <c r="H27" s="70">
        <v>69</v>
      </c>
      <c r="I27" s="70">
        <v>88</v>
      </c>
      <c r="J27" s="72" t="str">
        <f>IF(((VLOOKUP($G27,Depth_Lookup!$A$3:$J$415,9,FALSE))-(I27/100))&gt;=0,"Good","Too Long")</f>
        <v>Good</v>
      </c>
      <c r="K27" s="73">
        <f>(VLOOKUP($G27,Depth_Lookup!$A$3:$J$415,10,FALSE))+(H27/100)</f>
        <v>48.934999999999995</v>
      </c>
      <c r="L27" s="73">
        <f>(VLOOKUP($G27,Depth_Lookup!$A$3:$J$415,10,FALSE))+(I27/100)</f>
        <v>49.125</v>
      </c>
      <c r="M27" s="74"/>
      <c r="N27" s="74"/>
      <c r="O27" s="72" t="e">
        <f>VLOOKUP(N27,[1]definitions_list_lookup!AB$12:AC$17,2,FALSE)</f>
        <v>#N/A</v>
      </c>
      <c r="P27" s="75"/>
      <c r="Q27" s="72"/>
      <c r="R27" s="76"/>
      <c r="S27" s="77"/>
      <c r="T27" s="78"/>
      <c r="U27" s="72" t="e">
        <f>VLOOKUP(T27,[1]definitions_list_lookup!$AT27:$AU29,2,FALSE)</f>
        <v>#N/A</v>
      </c>
      <c r="V27" s="74"/>
      <c r="W27" s="79"/>
      <c r="X27" s="80" t="s">
        <v>1056</v>
      </c>
      <c r="Y27" s="81">
        <f>VLOOKUP(X27,[1]definitions_list_lookup!$AB$20:$AC$25,2,FALSE)</f>
        <v>1</v>
      </c>
      <c r="Z27" s="80" t="s">
        <v>915</v>
      </c>
      <c r="AA27" s="81">
        <f>VLOOKUP(Z27,[1]definitions_list_lookup!$AT$3:$AU$5,2,FALSE)</f>
        <v>1</v>
      </c>
      <c r="AB27" s="80"/>
      <c r="AC27" s="80"/>
      <c r="AD27" s="82"/>
      <c r="AE27" s="82"/>
      <c r="AF27" s="82"/>
      <c r="AG27" s="82"/>
      <c r="AH27" s="77">
        <v>14</v>
      </c>
      <c r="AI27" s="77">
        <v>270</v>
      </c>
      <c r="AJ27" s="77">
        <v>33</v>
      </c>
      <c r="AK27" s="77">
        <v>0</v>
      </c>
      <c r="AL27" s="70">
        <f t="shared" si="1"/>
        <v>158.99663324306937</v>
      </c>
      <c r="AM27" s="70">
        <f t="shared" si="2"/>
        <v>158.99663324306937</v>
      </c>
      <c r="AN27" s="70">
        <f t="shared" si="3"/>
        <v>55.176545229006649</v>
      </c>
      <c r="AO27" s="70">
        <f t="shared" si="4"/>
        <v>248.99663324306937</v>
      </c>
      <c r="AP27" s="70">
        <f t="shared" si="5"/>
        <v>34.823454770993351</v>
      </c>
      <c r="AQ27" s="83">
        <f t="shared" si="7"/>
        <v>338.99663324306937</v>
      </c>
      <c r="AR27" s="83">
        <f t="shared" si="6"/>
        <v>34.823454770993351</v>
      </c>
    </row>
    <row r="28" spans="2:44" ht="15">
      <c r="B28" s="70" t="s">
        <v>1101</v>
      </c>
      <c r="D28" s="111" t="s">
        <v>1100</v>
      </c>
      <c r="E28" s="112">
        <v>22</v>
      </c>
      <c r="F28" s="112">
        <v>3</v>
      </c>
      <c r="G28" s="71" t="str">
        <f t="shared" si="0"/>
        <v>22-3</v>
      </c>
      <c r="H28" s="70">
        <v>0</v>
      </c>
      <c r="I28" s="70">
        <v>15</v>
      </c>
      <c r="J28" s="72" t="str">
        <f>IF(((VLOOKUP($G28,Depth_Lookup!$A$3:$J$415,9,FALSE))-(I28/100))&gt;=0,"Good","Too Long")</f>
        <v>Good</v>
      </c>
      <c r="K28" s="73">
        <f>(VLOOKUP($G28,Depth_Lookup!$A$3:$J$415,10,FALSE))+(H28/100)</f>
        <v>49.19</v>
      </c>
      <c r="L28" s="73">
        <f>(VLOOKUP($G28,Depth_Lookup!$A$3:$J$415,10,FALSE))+(I28/100)</f>
        <v>49.339999999999996</v>
      </c>
      <c r="M28" s="74"/>
      <c r="N28" s="74"/>
      <c r="O28" s="72" t="e">
        <f>VLOOKUP(N28,[1]definitions_list_lookup!AB$12:AC$17,2,FALSE)</f>
        <v>#N/A</v>
      </c>
      <c r="P28" s="75"/>
      <c r="Q28" s="72"/>
      <c r="R28" s="76"/>
      <c r="S28" s="77"/>
      <c r="T28" s="78"/>
      <c r="U28" s="72" t="e">
        <f>VLOOKUP(T28,[1]definitions_list_lookup!$AT28:$AU30,2,FALSE)</f>
        <v>#N/A</v>
      </c>
      <c r="V28" s="74"/>
      <c r="W28" s="79"/>
      <c r="X28" s="80" t="s">
        <v>1056</v>
      </c>
      <c r="Y28" s="81">
        <f>VLOOKUP(X28,[1]definitions_list_lookup!$AB$20:$AC$25,2,FALSE)</f>
        <v>1</v>
      </c>
      <c r="Z28" s="80" t="s">
        <v>915</v>
      </c>
      <c r="AA28" s="81">
        <f>VLOOKUP(Z28,[1]definitions_list_lookup!$AT$3:$AU$5,2,FALSE)</f>
        <v>1</v>
      </c>
      <c r="AB28" s="80"/>
      <c r="AC28" s="80"/>
      <c r="AD28" s="82"/>
      <c r="AE28" s="82"/>
      <c r="AF28" s="82"/>
      <c r="AG28" s="82"/>
      <c r="AH28" s="77">
        <v>34</v>
      </c>
      <c r="AI28" s="77">
        <v>90</v>
      </c>
      <c r="AJ28" s="77">
        <v>18</v>
      </c>
      <c r="AK28" s="77">
        <v>0</v>
      </c>
      <c r="AL28" s="70">
        <f t="shared" si="1"/>
        <v>-115.72073348365073</v>
      </c>
      <c r="AM28" s="70">
        <f t="shared" si="2"/>
        <v>244.27926651634925</v>
      </c>
      <c r="AN28" s="70">
        <f t="shared" si="3"/>
        <v>53.178222503199741</v>
      </c>
      <c r="AO28" s="70">
        <f t="shared" si="4"/>
        <v>334.27926651634925</v>
      </c>
      <c r="AP28" s="70">
        <f t="shared" si="5"/>
        <v>36.821777496800259</v>
      </c>
      <c r="AQ28" s="83">
        <f t="shared" si="7"/>
        <v>64.279266516349253</v>
      </c>
      <c r="AR28" s="83">
        <f t="shared" si="6"/>
        <v>36.821777496800259</v>
      </c>
    </row>
    <row r="29" spans="2:44" ht="15">
      <c r="B29" s="70" t="s">
        <v>1101</v>
      </c>
      <c r="D29" s="70" t="s">
        <v>1100</v>
      </c>
      <c r="E29" s="112">
        <v>22</v>
      </c>
      <c r="F29" s="112">
        <v>4</v>
      </c>
      <c r="G29" s="71" t="str">
        <f t="shared" si="0"/>
        <v>22-4</v>
      </c>
      <c r="H29" s="70">
        <v>43</v>
      </c>
      <c r="I29" s="70">
        <v>82</v>
      </c>
      <c r="J29" s="72" t="str">
        <f>IF(((VLOOKUP($G29,Depth_Lookup!$A$3:$J$415,9,FALSE))-(I29/100))&gt;=0,"Good","Too Long")</f>
        <v>Good</v>
      </c>
      <c r="K29" s="73">
        <f>(VLOOKUP($G29,Depth_Lookup!$A$3:$J$415,10,FALSE))+(H29/100)</f>
        <v>50.284999999999997</v>
      </c>
      <c r="L29" s="73">
        <f>(VLOOKUP($G29,Depth_Lookup!$A$3:$J$415,10,FALSE))+(I29/100)</f>
        <v>50.674999999999997</v>
      </c>
      <c r="M29" s="74"/>
      <c r="N29" s="74"/>
      <c r="O29" s="72" t="e">
        <f>VLOOKUP(N29,[1]definitions_list_lookup!AB$12:AC$17,2,FALSE)</f>
        <v>#N/A</v>
      </c>
      <c r="P29" s="75"/>
      <c r="Q29" s="72"/>
      <c r="R29" s="76"/>
      <c r="S29" s="77"/>
      <c r="T29" s="78"/>
      <c r="U29" s="72" t="e">
        <f>VLOOKUP(T29,[1]definitions_list_lookup!$AT29:$AU31,2,FALSE)</f>
        <v>#N/A</v>
      </c>
      <c r="V29" s="74"/>
      <c r="W29" s="79"/>
      <c r="X29" s="80" t="s">
        <v>1056</v>
      </c>
      <c r="Y29" s="81">
        <f>VLOOKUP(X29,[1]definitions_list_lookup!$AB$20:$AC$25,2,FALSE)</f>
        <v>1</v>
      </c>
      <c r="Z29" s="80" t="s">
        <v>941</v>
      </c>
      <c r="AA29" s="81">
        <f>VLOOKUP(Z29,[1]definitions_list_lookup!$AT$3:$AU$5,2,FALSE)</f>
        <v>2</v>
      </c>
      <c r="AB29" s="80"/>
      <c r="AC29" s="80"/>
      <c r="AD29" s="82"/>
      <c r="AE29" s="82"/>
      <c r="AF29" s="82"/>
      <c r="AG29" s="82"/>
      <c r="AH29" s="77">
        <v>21</v>
      </c>
      <c r="AI29" s="77">
        <v>270</v>
      </c>
      <c r="AJ29" s="77">
        <v>9</v>
      </c>
      <c r="AK29" s="77">
        <v>0</v>
      </c>
      <c r="AL29" s="70">
        <f t="shared" si="1"/>
        <v>112.42131661060949</v>
      </c>
      <c r="AM29" s="70">
        <f t="shared" si="2"/>
        <v>112.42131661060949</v>
      </c>
      <c r="AN29" s="70">
        <f t="shared" si="3"/>
        <v>67.449057041413568</v>
      </c>
      <c r="AO29" s="70">
        <f t="shared" si="4"/>
        <v>202.42131661060949</v>
      </c>
      <c r="AP29" s="70">
        <f t="shared" si="5"/>
        <v>22.550942958586432</v>
      </c>
      <c r="AQ29" s="83">
        <f t="shared" si="7"/>
        <v>292.42131661060949</v>
      </c>
      <c r="AR29" s="83">
        <f t="shared" si="6"/>
        <v>22.550942958586432</v>
      </c>
    </row>
    <row r="30" spans="2:44" ht="15">
      <c r="B30" s="70" t="s">
        <v>1101</v>
      </c>
      <c r="D30" s="70" t="s">
        <v>1100</v>
      </c>
      <c r="E30" s="112">
        <v>23</v>
      </c>
      <c r="F30" s="112">
        <v>1</v>
      </c>
      <c r="G30" s="71" t="str">
        <f t="shared" si="0"/>
        <v>23-1</v>
      </c>
      <c r="H30" s="70">
        <v>2</v>
      </c>
      <c r="I30" s="70">
        <v>39</v>
      </c>
      <c r="J30" s="72" t="str">
        <f>IF(((VLOOKUP($G30,Depth_Lookup!$A$3:$J$415,9,FALSE))-(I30/100))&gt;=0,"Good","Too Long")</f>
        <v>Good</v>
      </c>
      <c r="K30" s="73">
        <f>(VLOOKUP($G30,Depth_Lookup!$A$3:$J$415,10,FALSE))+(H30/100)</f>
        <v>50.720000000000006</v>
      </c>
      <c r="L30" s="73">
        <f>(VLOOKUP($G30,Depth_Lookup!$A$3:$J$415,10,FALSE))+(I30/100)</f>
        <v>51.09</v>
      </c>
      <c r="M30" s="74"/>
      <c r="N30" s="74"/>
      <c r="O30" s="72" t="e">
        <f>VLOOKUP(N30,[1]definitions_list_lookup!AB$12:AC$17,2,FALSE)</f>
        <v>#N/A</v>
      </c>
      <c r="P30" s="75"/>
      <c r="Q30" s="72"/>
      <c r="R30" s="76"/>
      <c r="S30" s="77"/>
      <c r="T30" s="78"/>
      <c r="U30" s="72" t="e">
        <f>VLOOKUP(T30,[1]definitions_list_lookup!$AT30:$AU32,2,FALSE)</f>
        <v>#N/A</v>
      </c>
      <c r="V30" s="74"/>
      <c r="W30" s="79"/>
      <c r="X30" s="80" t="s">
        <v>1056</v>
      </c>
      <c r="Y30" s="81">
        <f>VLOOKUP(X30,[1]definitions_list_lookup!$AB$20:$AC$25,2,FALSE)</f>
        <v>1</v>
      </c>
      <c r="Z30" s="80" t="s">
        <v>915</v>
      </c>
      <c r="AA30" s="81">
        <f>VLOOKUP(Z30,[1]definitions_list_lookup!$AT$3:$AU$5,2,FALSE)</f>
        <v>1</v>
      </c>
      <c r="AB30" s="80"/>
      <c r="AC30" s="80"/>
      <c r="AD30" s="82"/>
      <c r="AE30" s="82"/>
      <c r="AF30" s="82"/>
      <c r="AG30" s="82"/>
      <c r="AH30" s="77">
        <v>7</v>
      </c>
      <c r="AI30" s="77">
        <v>270</v>
      </c>
      <c r="AJ30" s="77">
        <v>8</v>
      </c>
      <c r="AK30" s="77">
        <v>0</v>
      </c>
      <c r="AL30" s="70">
        <f t="shared" si="1"/>
        <v>138.85766737554553</v>
      </c>
      <c r="AM30" s="70">
        <f t="shared" si="2"/>
        <v>138.85766737554553</v>
      </c>
      <c r="AN30" s="70">
        <f t="shared" si="3"/>
        <v>79.428949087694932</v>
      </c>
      <c r="AO30" s="70">
        <f t="shared" si="4"/>
        <v>228.85766737554553</v>
      </c>
      <c r="AP30" s="70">
        <f t="shared" si="5"/>
        <v>10.571050912305068</v>
      </c>
      <c r="AQ30" s="83">
        <f t="shared" si="7"/>
        <v>318.85766737554553</v>
      </c>
      <c r="AR30" s="83">
        <f t="shared" si="6"/>
        <v>10.571050912305068</v>
      </c>
    </row>
    <row r="31" spans="2:44" ht="15">
      <c r="B31" s="70" t="s">
        <v>1101</v>
      </c>
      <c r="D31" s="70" t="s">
        <v>1100</v>
      </c>
      <c r="E31" s="112">
        <v>23</v>
      </c>
      <c r="F31" s="112">
        <v>2</v>
      </c>
      <c r="G31" s="71" t="str">
        <f t="shared" si="0"/>
        <v>23-2</v>
      </c>
      <c r="H31" s="70">
        <v>4</v>
      </c>
      <c r="I31" s="70">
        <v>46</v>
      </c>
      <c r="J31" s="72" t="str">
        <f>IF(((VLOOKUP($G31,Depth_Lookup!$A$3:$J$415,9,FALSE))-(I31/100))&gt;=0,"Good","Too Long")</f>
        <v>Good</v>
      </c>
      <c r="K31" s="73">
        <f>(VLOOKUP($G31,Depth_Lookup!$A$3:$J$415,10,FALSE))+(H31/100)</f>
        <v>51.51</v>
      </c>
      <c r="L31" s="73">
        <f>(VLOOKUP($G31,Depth_Lookup!$A$3:$J$415,10,FALSE))+(I31/100)</f>
        <v>51.93</v>
      </c>
      <c r="M31" s="74"/>
      <c r="N31" s="74"/>
      <c r="O31" s="72" t="e">
        <f>VLOOKUP(N31,[1]definitions_list_lookup!AB$12:AC$17,2,FALSE)</f>
        <v>#N/A</v>
      </c>
      <c r="P31" s="75"/>
      <c r="Q31" s="72"/>
      <c r="R31" s="76"/>
      <c r="S31" s="77"/>
      <c r="T31" s="78"/>
      <c r="U31" s="72" t="e">
        <f>VLOOKUP(T31,[1]definitions_list_lookup!$AT31:$AU33,2,FALSE)</f>
        <v>#N/A</v>
      </c>
      <c r="V31" s="74"/>
      <c r="W31" s="79"/>
      <c r="X31" s="80" t="s">
        <v>1056</v>
      </c>
      <c r="Y31" s="81">
        <f>VLOOKUP(X31,[1]definitions_list_lookup!$AB$20:$AC$25,2,FALSE)</f>
        <v>1</v>
      </c>
      <c r="Z31" s="80" t="s">
        <v>915</v>
      </c>
      <c r="AA31" s="81">
        <f>VLOOKUP(Z31,[1]definitions_list_lookup!$AT$3:$AU$5,2,FALSE)</f>
        <v>1</v>
      </c>
      <c r="AB31" s="80"/>
      <c r="AC31" s="80"/>
      <c r="AD31" s="82"/>
      <c r="AE31" s="82"/>
      <c r="AF31" s="82"/>
      <c r="AG31" s="82"/>
      <c r="AH31" s="77">
        <v>9</v>
      </c>
      <c r="AI31" s="77">
        <v>90</v>
      </c>
      <c r="AJ31" s="77">
        <v>24</v>
      </c>
      <c r="AK31" s="77">
        <v>180</v>
      </c>
      <c r="AL31" s="70">
        <f t="shared" si="1"/>
        <v>-19.582368651701671</v>
      </c>
      <c r="AM31" s="70">
        <f t="shared" si="2"/>
        <v>340.4176313482983</v>
      </c>
      <c r="AN31" s="70">
        <f t="shared" si="3"/>
        <v>64.706392929851631</v>
      </c>
      <c r="AO31" s="70">
        <f t="shared" si="4"/>
        <v>70.417631348298329</v>
      </c>
      <c r="AP31" s="70">
        <f t="shared" si="5"/>
        <v>25.293607070148369</v>
      </c>
      <c r="AQ31" s="83">
        <f t="shared" si="7"/>
        <v>160.4176313482983</v>
      </c>
      <c r="AR31" s="83">
        <f t="shared" si="6"/>
        <v>25.293607070148369</v>
      </c>
    </row>
    <row r="32" spans="2:44" ht="15">
      <c r="B32" s="70" t="s">
        <v>1101</v>
      </c>
      <c r="D32" s="70" t="s">
        <v>1100</v>
      </c>
      <c r="E32" s="112">
        <v>23</v>
      </c>
      <c r="F32" s="112">
        <v>2</v>
      </c>
      <c r="G32" s="71" t="str">
        <f t="shared" si="0"/>
        <v>23-2</v>
      </c>
      <c r="H32" s="70">
        <v>59</v>
      </c>
      <c r="I32" s="70">
        <v>75</v>
      </c>
      <c r="J32" s="72" t="str">
        <f>IF(((VLOOKUP($G32,Depth_Lookup!$A$3:$J$415,9,FALSE))-(I32/100))&gt;=0,"Good","Too Long")</f>
        <v>Good</v>
      </c>
      <c r="K32" s="73">
        <f>(VLOOKUP($G32,Depth_Lookup!$A$3:$J$415,10,FALSE))+(H32/100)</f>
        <v>52.06</v>
      </c>
      <c r="L32" s="73">
        <f>(VLOOKUP($G32,Depth_Lookup!$A$3:$J$415,10,FALSE))+(I32/100)</f>
        <v>52.22</v>
      </c>
      <c r="M32" s="74"/>
      <c r="N32" s="74"/>
      <c r="O32" s="72" t="e">
        <f>VLOOKUP(N32,[1]definitions_list_lookup!AB$12:AC$17,2,FALSE)</f>
        <v>#N/A</v>
      </c>
      <c r="P32" s="75"/>
      <c r="Q32" s="72"/>
      <c r="R32" s="76"/>
      <c r="S32" s="77"/>
      <c r="T32" s="78"/>
      <c r="U32" s="72" t="e">
        <f>VLOOKUP(T32,[1]definitions_list_lookup!$AT32:$AU34,2,FALSE)</f>
        <v>#N/A</v>
      </c>
      <c r="V32" s="74"/>
      <c r="W32" s="79"/>
      <c r="X32" s="80" t="s">
        <v>1056</v>
      </c>
      <c r="Y32" s="81">
        <f>VLOOKUP(X32,[1]definitions_list_lookup!$AB$20:$AC$25,2,FALSE)</f>
        <v>1</v>
      </c>
      <c r="Z32" s="80" t="s">
        <v>915</v>
      </c>
      <c r="AA32" s="81">
        <f>VLOOKUP(Z32,[1]definitions_list_lookup!$AT$3:$AU$5,2,FALSE)</f>
        <v>1</v>
      </c>
      <c r="AB32" s="80"/>
      <c r="AC32" s="80"/>
      <c r="AD32" s="82"/>
      <c r="AE32" s="82"/>
      <c r="AF32" s="82"/>
      <c r="AG32" s="82"/>
      <c r="AH32" s="77">
        <v>11</v>
      </c>
      <c r="AI32" s="77">
        <v>90</v>
      </c>
      <c r="AJ32" s="77">
        <v>38</v>
      </c>
      <c r="AK32" s="77">
        <v>180</v>
      </c>
      <c r="AL32" s="70">
        <f t="shared" si="1"/>
        <v>-13.971269200097879</v>
      </c>
      <c r="AM32" s="70">
        <f t="shared" si="2"/>
        <v>346.02873079990212</v>
      </c>
      <c r="AN32" s="70">
        <f t="shared" si="3"/>
        <v>51.1623522617219</v>
      </c>
      <c r="AO32" s="70">
        <f t="shared" si="4"/>
        <v>76.028730799902121</v>
      </c>
      <c r="AP32" s="70">
        <f t="shared" si="5"/>
        <v>38.8376477382781</v>
      </c>
      <c r="AQ32" s="83">
        <f t="shared" si="7"/>
        <v>166.02873079990212</v>
      </c>
      <c r="AR32" s="83">
        <f t="shared" si="6"/>
        <v>38.8376477382781</v>
      </c>
    </row>
    <row r="33" spans="1:44" ht="15">
      <c r="B33" s="70" t="s">
        <v>1101</v>
      </c>
      <c r="D33" s="70" t="s">
        <v>1100</v>
      </c>
      <c r="E33" s="112">
        <v>23</v>
      </c>
      <c r="F33" s="112">
        <v>3</v>
      </c>
      <c r="G33" s="71" t="str">
        <f t="shared" si="0"/>
        <v>23-3</v>
      </c>
      <c r="H33" s="70">
        <v>6</v>
      </c>
      <c r="I33" s="70">
        <v>59</v>
      </c>
      <c r="J33" s="72" t="str">
        <f>IF(((VLOOKUP($G33,Depth_Lookup!$A$3:$J$415,9,FALSE))-(I33/100))&gt;=0,"Good","Too Long")</f>
        <v>Good</v>
      </c>
      <c r="K33" s="73">
        <f>(VLOOKUP($G33,Depth_Lookup!$A$3:$J$415,10,FALSE))+(H33/100)</f>
        <v>52.300000000000004</v>
      </c>
      <c r="L33" s="73">
        <f>(VLOOKUP($G33,Depth_Lookup!$A$3:$J$415,10,FALSE))+(I33/100)</f>
        <v>52.830000000000005</v>
      </c>
      <c r="M33" s="74"/>
      <c r="N33" s="74"/>
      <c r="O33" s="72" t="e">
        <f>VLOOKUP(N33,[1]definitions_list_lookup!AB$12:AC$17,2,FALSE)</f>
        <v>#N/A</v>
      </c>
      <c r="P33" s="75"/>
      <c r="Q33" s="72"/>
      <c r="R33" s="76"/>
      <c r="S33" s="77"/>
      <c r="T33" s="78"/>
      <c r="U33" s="72" t="e">
        <f>VLOOKUP(T33,[1]definitions_list_lookup!$AT33:$AU35,2,FALSE)</f>
        <v>#N/A</v>
      </c>
      <c r="V33" s="74"/>
      <c r="W33" s="79"/>
      <c r="X33" s="80" t="s">
        <v>1055</v>
      </c>
      <c r="Y33" s="81">
        <f>VLOOKUP(X33,[1]definitions_list_lookup!$AB$20:$AC$25,2,FALSE)</f>
        <v>0</v>
      </c>
      <c r="Z33" s="80" t="s">
        <v>915</v>
      </c>
      <c r="AA33" s="81">
        <f>VLOOKUP(Z33,[1]definitions_list_lookup!$AT$3:$AU$5,2,FALSE)</f>
        <v>1</v>
      </c>
      <c r="AB33" s="80"/>
      <c r="AC33" s="80"/>
      <c r="AD33" s="82"/>
      <c r="AE33" s="82"/>
      <c r="AF33" s="82"/>
      <c r="AG33" s="82"/>
      <c r="AH33" s="77"/>
      <c r="AI33" s="77"/>
      <c r="AJ33" s="77"/>
      <c r="AK33" s="77"/>
      <c r="AL33" s="70" t="e">
        <f t="shared" si="1"/>
        <v>#DIV/0!</v>
      </c>
      <c r="AM33" s="70" t="e">
        <f t="shared" si="2"/>
        <v>#DIV/0!</v>
      </c>
      <c r="AN33" s="70" t="e">
        <f t="shared" si="3"/>
        <v>#DIV/0!</v>
      </c>
      <c r="AO33" s="70" t="e">
        <f t="shared" si="4"/>
        <v>#DIV/0!</v>
      </c>
      <c r="AP33" s="70" t="e">
        <f t="shared" si="5"/>
        <v>#DIV/0!</v>
      </c>
      <c r="AQ33" s="83" t="e">
        <f t="shared" si="7"/>
        <v>#DIV/0!</v>
      </c>
      <c r="AR33" s="83" t="e">
        <f t="shared" si="6"/>
        <v>#DIV/0!</v>
      </c>
    </row>
    <row r="34" spans="1:44" ht="15">
      <c r="B34" s="70" t="s">
        <v>1101</v>
      </c>
      <c r="D34" s="70" t="s">
        <v>1100</v>
      </c>
      <c r="E34" s="112">
        <v>27</v>
      </c>
      <c r="F34" s="112">
        <v>4</v>
      </c>
      <c r="G34" s="71" t="str">
        <f t="shared" si="0"/>
        <v>27-4</v>
      </c>
      <c r="H34" s="70">
        <v>69</v>
      </c>
      <c r="I34" s="70">
        <v>77</v>
      </c>
      <c r="J34" s="72" t="str">
        <f>IF(((VLOOKUP($G34,Depth_Lookup!$A$3:$J$415,9,FALSE))-(I34/100))&gt;=0,"Good","Too Long")</f>
        <v>Good</v>
      </c>
      <c r="K34" s="73">
        <f>(VLOOKUP($G34,Depth_Lookup!$A$3:$J$415,10,FALSE))+(H34/100)</f>
        <v>65.685000000000002</v>
      </c>
      <c r="L34" s="73">
        <f>(VLOOKUP($G34,Depth_Lookup!$A$3:$J$415,10,FALSE))+(I34/100)</f>
        <v>65.765000000000001</v>
      </c>
      <c r="M34" s="74"/>
      <c r="N34" s="74"/>
      <c r="O34" s="72" t="e">
        <f>VLOOKUP(N34,[1]definitions_list_lookup!AB$12:AC$17,2,FALSE)</f>
        <v>#N/A</v>
      </c>
      <c r="P34" s="75"/>
      <c r="Q34" s="72"/>
      <c r="R34" s="76"/>
      <c r="S34" s="77"/>
      <c r="T34" s="78"/>
      <c r="U34" s="72" t="e">
        <f>VLOOKUP(T34,[1]definitions_list_lookup!$AT34:$AU36,2,FALSE)</f>
        <v>#N/A</v>
      </c>
      <c r="V34" s="74"/>
      <c r="W34" s="79"/>
      <c r="X34" s="80" t="s">
        <v>1059</v>
      </c>
      <c r="Y34" s="81">
        <f>VLOOKUP(X34,[1]definitions_list_lookup!$AB$20:$AC$25,2,FALSE)</f>
        <v>2</v>
      </c>
      <c r="Z34" s="80" t="s">
        <v>915</v>
      </c>
      <c r="AA34" s="81">
        <f>VLOOKUP(Z34,[1]definitions_list_lookup!$AT$3:$AU$5,2,FALSE)</f>
        <v>1</v>
      </c>
      <c r="AB34" s="80"/>
      <c r="AC34" s="80"/>
      <c r="AD34" s="82"/>
      <c r="AE34" s="82"/>
      <c r="AF34" s="82"/>
      <c r="AG34" s="82"/>
      <c r="AH34" s="77">
        <v>5</v>
      </c>
      <c r="AI34" s="77">
        <v>90</v>
      </c>
      <c r="AJ34" s="77">
        <v>44</v>
      </c>
      <c r="AK34" s="77">
        <v>180</v>
      </c>
      <c r="AL34" s="70">
        <f t="shared" si="1"/>
        <v>-5.1767027611416836</v>
      </c>
      <c r="AM34" s="70">
        <f t="shared" si="2"/>
        <v>354.82329723885834</v>
      </c>
      <c r="AN34" s="70">
        <f t="shared" si="3"/>
        <v>45.882974442377432</v>
      </c>
      <c r="AO34" s="70">
        <f t="shared" si="4"/>
        <v>84.823297238858316</v>
      </c>
      <c r="AP34" s="70">
        <f t="shared" si="5"/>
        <v>44.117025557622568</v>
      </c>
      <c r="AQ34" s="83">
        <f t="shared" si="7"/>
        <v>174.82329723885834</v>
      </c>
      <c r="AR34" s="83">
        <f t="shared" si="6"/>
        <v>44.117025557622568</v>
      </c>
    </row>
    <row r="35" spans="1:44" ht="15">
      <c r="B35" s="70" t="s">
        <v>1101</v>
      </c>
      <c r="D35" s="70" t="s">
        <v>1100</v>
      </c>
      <c r="E35" s="112">
        <v>31</v>
      </c>
      <c r="F35" s="112">
        <v>1</v>
      </c>
      <c r="G35" s="71" t="str">
        <f t="shared" si="0"/>
        <v>31-1</v>
      </c>
      <c r="H35" s="70">
        <v>0</v>
      </c>
      <c r="I35" s="70">
        <v>49</v>
      </c>
      <c r="J35" s="72" t="str">
        <f>IF(((VLOOKUP($G35,Depth_Lookup!$A$3:$J$415,9,FALSE))-(I35/100))&gt;=0,"Good","Too Long")</f>
        <v>Good</v>
      </c>
      <c r="K35" s="73">
        <f>(VLOOKUP($G35,Depth_Lookup!$A$3:$J$415,10,FALSE))+(H35/100)</f>
        <v>74.7</v>
      </c>
      <c r="L35" s="73">
        <f>(VLOOKUP($G35,Depth_Lookup!$A$3:$J$415,10,FALSE))+(I35/100)</f>
        <v>75.19</v>
      </c>
      <c r="M35" s="74"/>
      <c r="N35" s="74"/>
      <c r="O35" s="72" t="e">
        <f>VLOOKUP(N35,[1]definitions_list_lookup!AB$12:AC$17,2,FALSE)</f>
        <v>#N/A</v>
      </c>
      <c r="P35" s="75"/>
      <c r="Q35" s="72"/>
      <c r="R35" s="76"/>
      <c r="S35" s="77"/>
      <c r="T35" s="78"/>
      <c r="U35" s="72" t="e">
        <f>VLOOKUP(T35,[1]definitions_list_lookup!$AT35:$AU37,2,FALSE)</f>
        <v>#N/A</v>
      </c>
      <c r="V35" s="74"/>
      <c r="W35" s="79"/>
      <c r="X35" s="80" t="s">
        <v>1059</v>
      </c>
      <c r="Y35" s="81">
        <f>VLOOKUP(X35,[1]definitions_list_lookup!$AB$20:$AC$25,2,FALSE)</f>
        <v>2</v>
      </c>
      <c r="Z35" s="80" t="s">
        <v>915</v>
      </c>
      <c r="AA35" s="81">
        <f>VLOOKUP(Z35,[1]definitions_list_lookup!$AT$3:$AU$5,2,FALSE)</f>
        <v>1</v>
      </c>
      <c r="AB35" s="80"/>
      <c r="AC35" s="80"/>
      <c r="AD35" s="82"/>
      <c r="AE35" s="82"/>
      <c r="AF35" s="82"/>
      <c r="AG35" s="82"/>
      <c r="AH35" s="77">
        <v>23</v>
      </c>
      <c r="AI35" s="77">
        <v>90</v>
      </c>
      <c r="AJ35" s="77">
        <v>6</v>
      </c>
      <c r="AK35" s="77">
        <v>180</v>
      </c>
      <c r="AL35" s="70">
        <f t="shared" si="1"/>
        <v>-76.092707322872158</v>
      </c>
      <c r="AM35" s="70">
        <f t="shared" si="2"/>
        <v>283.90729267712783</v>
      </c>
      <c r="AN35" s="70">
        <f t="shared" si="3"/>
        <v>66.380544730765578</v>
      </c>
      <c r="AO35" s="70">
        <f t="shared" si="4"/>
        <v>13.907292677127842</v>
      </c>
      <c r="AP35" s="70">
        <f t="shared" si="5"/>
        <v>23.619455269234422</v>
      </c>
      <c r="AQ35" s="83">
        <f t="shared" si="7"/>
        <v>103.90729267712783</v>
      </c>
      <c r="AR35" s="83">
        <f t="shared" si="6"/>
        <v>23.619455269234422</v>
      </c>
    </row>
    <row r="36" spans="1:44" ht="15">
      <c r="B36" s="70" t="s">
        <v>1101</v>
      </c>
      <c r="D36" s="70" t="s">
        <v>1100</v>
      </c>
      <c r="E36" s="112">
        <v>31</v>
      </c>
      <c r="F36" s="112">
        <v>2</v>
      </c>
      <c r="G36" s="71" t="str">
        <f t="shared" si="0"/>
        <v>31-2</v>
      </c>
      <c r="H36" s="70">
        <v>0</v>
      </c>
      <c r="I36" s="70">
        <v>24</v>
      </c>
      <c r="J36" s="72" t="str">
        <f>IF(((VLOOKUP($G36,Depth_Lookup!$A$3:$J$415,9,FALSE))-(I36/100))&gt;=0,"Good","Too Long")</f>
        <v>Good</v>
      </c>
      <c r="K36" s="73">
        <f>(VLOOKUP($G36,Depth_Lookup!$A$3:$J$415,10,FALSE))+(H36/100)</f>
        <v>75.33</v>
      </c>
      <c r="L36" s="73">
        <f>(VLOOKUP($G36,Depth_Lookup!$A$3:$J$415,10,FALSE))+(I36/100)</f>
        <v>75.569999999999993</v>
      </c>
      <c r="M36" s="74"/>
      <c r="N36" s="74"/>
      <c r="O36" s="72" t="e">
        <f>VLOOKUP(N36,[1]definitions_list_lookup!AB$12:AC$17,2,FALSE)</f>
        <v>#N/A</v>
      </c>
      <c r="P36" s="75"/>
      <c r="Q36" s="72"/>
      <c r="R36" s="76"/>
      <c r="S36" s="77"/>
      <c r="T36" s="78"/>
      <c r="U36" s="72" t="e">
        <f>VLOOKUP(T36,[1]definitions_list_lookup!$AT36:$AU38,2,FALSE)</f>
        <v>#N/A</v>
      </c>
      <c r="V36" s="74"/>
      <c r="W36" s="79"/>
      <c r="X36" s="80" t="s">
        <v>1056</v>
      </c>
      <c r="Y36" s="81">
        <f>VLOOKUP(X36,[1]definitions_list_lookup!$AB$20:$AC$25,2,FALSE)</f>
        <v>1</v>
      </c>
      <c r="Z36" s="80" t="s">
        <v>915</v>
      </c>
      <c r="AA36" s="81">
        <f>VLOOKUP(Z36,[1]definitions_list_lookup!$AT$3:$AU$5,2,FALSE)</f>
        <v>1</v>
      </c>
      <c r="AB36" s="80"/>
      <c r="AC36" s="80"/>
      <c r="AD36" s="82"/>
      <c r="AE36" s="82"/>
      <c r="AF36" s="82"/>
      <c r="AG36" s="82"/>
      <c r="AH36" s="77">
        <v>9</v>
      </c>
      <c r="AI36" s="77">
        <v>90</v>
      </c>
      <c r="AJ36" s="77">
        <v>5</v>
      </c>
      <c r="AK36" s="77">
        <v>0</v>
      </c>
      <c r="AL36" s="70">
        <f t="shared" si="1"/>
        <v>-118.91545636591998</v>
      </c>
      <c r="AM36" s="70">
        <f t="shared" si="2"/>
        <v>241.08454363408003</v>
      </c>
      <c r="AN36" s="70">
        <f t="shared" si="3"/>
        <v>79.743772977725598</v>
      </c>
      <c r="AO36" s="70">
        <f t="shared" si="4"/>
        <v>331.08454363408003</v>
      </c>
      <c r="AP36" s="70">
        <f t="shared" si="5"/>
        <v>10.256227022274402</v>
      </c>
      <c r="AQ36" s="83">
        <f t="shared" si="7"/>
        <v>61.084543634080035</v>
      </c>
      <c r="AR36" s="83">
        <f t="shared" si="6"/>
        <v>10.256227022274402</v>
      </c>
    </row>
    <row r="37" spans="1:44" ht="15">
      <c r="B37" s="70" t="s">
        <v>1101</v>
      </c>
      <c r="D37" s="111" t="s">
        <v>1100</v>
      </c>
      <c r="E37" s="112">
        <v>31</v>
      </c>
      <c r="F37" s="112">
        <v>3</v>
      </c>
      <c r="G37" s="71" t="str">
        <f t="shared" si="0"/>
        <v>31-3</v>
      </c>
      <c r="H37" s="70">
        <v>16</v>
      </c>
      <c r="I37" s="70">
        <v>51.5</v>
      </c>
      <c r="J37" s="72" t="str">
        <f>IF(((VLOOKUP($G37,Depth_Lookup!$A$3:$J$415,9,FALSE))-(I37/100))&gt;=0,"Good","Too Long")</f>
        <v>Good</v>
      </c>
      <c r="K37" s="73">
        <f>(VLOOKUP($G37,Depth_Lookup!$A$3:$J$415,10,FALSE))+(H37/100)</f>
        <v>76.35499999999999</v>
      </c>
      <c r="L37" s="73">
        <f>(VLOOKUP($G37,Depth_Lookup!$A$3:$J$415,10,FALSE))+(I37/100)</f>
        <v>76.709999999999994</v>
      </c>
      <c r="M37" s="74"/>
      <c r="N37" s="74"/>
      <c r="O37" s="72" t="e">
        <f>VLOOKUP(N37,[1]definitions_list_lookup!AB$12:AC$17,2,FALSE)</f>
        <v>#N/A</v>
      </c>
      <c r="P37" s="75"/>
      <c r="Q37" s="72"/>
      <c r="R37" s="76"/>
      <c r="S37" s="77"/>
      <c r="T37" s="78"/>
      <c r="U37" s="72" t="e">
        <f>VLOOKUP(T37,[1]definitions_list_lookup!$AT37:$AU39,2,FALSE)</f>
        <v>#N/A</v>
      </c>
      <c r="V37" s="74"/>
      <c r="W37" s="79"/>
      <c r="X37" s="80" t="s">
        <v>1059</v>
      </c>
      <c r="Y37" s="81">
        <f>VLOOKUP(X37,[1]definitions_list_lookup!$AB$20:$AC$25,2,FALSE)</f>
        <v>2</v>
      </c>
      <c r="Z37" s="80" t="s">
        <v>915</v>
      </c>
      <c r="AA37" s="81">
        <f>VLOOKUP(Z37,[1]definitions_list_lookup!$AT$3:$AU$5,2,FALSE)</f>
        <v>1</v>
      </c>
      <c r="AB37" s="80"/>
      <c r="AC37" s="80"/>
      <c r="AD37" s="82"/>
      <c r="AE37" s="82"/>
      <c r="AF37" s="82"/>
      <c r="AG37" s="82"/>
      <c r="AH37" s="77">
        <v>4</v>
      </c>
      <c r="AI37" s="77">
        <v>90</v>
      </c>
      <c r="AJ37" s="77">
        <v>16</v>
      </c>
      <c r="AK37" s="77">
        <v>0</v>
      </c>
      <c r="AL37" s="70">
        <f t="shared" si="1"/>
        <v>-166.29512997055809</v>
      </c>
      <c r="AM37" s="70">
        <f t="shared" si="2"/>
        <v>193.70487002944191</v>
      </c>
      <c r="AN37" s="70">
        <f t="shared" si="3"/>
        <v>73.556110421177507</v>
      </c>
      <c r="AO37" s="70">
        <f t="shared" si="4"/>
        <v>283.70487002944191</v>
      </c>
      <c r="AP37" s="70">
        <f t="shared" si="5"/>
        <v>16.443889578822493</v>
      </c>
      <c r="AQ37" s="83">
        <f t="shared" si="7"/>
        <v>13.704870029441906</v>
      </c>
      <c r="AR37" s="83">
        <f t="shared" si="6"/>
        <v>16.443889578822493</v>
      </c>
    </row>
    <row r="38" spans="1:44" ht="15">
      <c r="B38" s="70" t="s">
        <v>1101</v>
      </c>
      <c r="D38" s="70" t="s">
        <v>1100</v>
      </c>
      <c r="E38" s="112">
        <v>33</v>
      </c>
      <c r="F38" s="112">
        <v>1</v>
      </c>
      <c r="G38" s="71" t="str">
        <f t="shared" si="0"/>
        <v>33-1</v>
      </c>
      <c r="H38" s="70">
        <v>3</v>
      </c>
      <c r="I38" s="70">
        <v>90</v>
      </c>
      <c r="J38" s="72" t="str">
        <f>IF(((VLOOKUP($G38,Depth_Lookup!$A$3:$J$415,9,FALSE))-(I38/100))&gt;=0,"Good","Too Long")</f>
        <v>Good</v>
      </c>
      <c r="K38" s="73">
        <f>(VLOOKUP($G38,Depth_Lookup!$A$3:$J$415,10,FALSE))+(H38/100)</f>
        <v>80.73</v>
      </c>
      <c r="L38" s="73">
        <f>(VLOOKUP($G38,Depth_Lookup!$A$3:$J$415,10,FALSE))+(I38/100)</f>
        <v>81.600000000000009</v>
      </c>
      <c r="M38" s="74"/>
      <c r="N38" s="74"/>
      <c r="O38" s="72" t="e">
        <f>VLOOKUP(N38,[1]definitions_list_lookup!AB$12:AC$17,2,FALSE)</f>
        <v>#N/A</v>
      </c>
      <c r="P38" s="75"/>
      <c r="Q38" s="72"/>
      <c r="R38" s="76"/>
      <c r="S38" s="77"/>
      <c r="T38" s="78"/>
      <c r="U38" s="72" t="e">
        <f>VLOOKUP(T38,[1]definitions_list_lookup!$AT38:$AU40,2,FALSE)</f>
        <v>#N/A</v>
      </c>
      <c r="V38" s="74"/>
      <c r="W38" s="79"/>
      <c r="X38" s="80" t="s">
        <v>1059</v>
      </c>
      <c r="Y38" s="81">
        <f>VLOOKUP(X38,[1]definitions_list_lookup!$AB$20:$AC$25,2,FALSE)</f>
        <v>2</v>
      </c>
      <c r="Z38" s="80" t="s">
        <v>915</v>
      </c>
      <c r="AA38" s="81">
        <f>VLOOKUP(Z38,[1]definitions_list_lookup!$AT$3:$AU$5,2,FALSE)</f>
        <v>1</v>
      </c>
      <c r="AB38" s="80"/>
      <c r="AC38" s="80"/>
      <c r="AD38" s="82"/>
      <c r="AE38" s="82"/>
      <c r="AF38" s="82"/>
      <c r="AG38" s="82"/>
      <c r="AH38" s="77">
        <v>6</v>
      </c>
      <c r="AI38" s="77">
        <v>270</v>
      </c>
      <c r="AJ38" s="77">
        <v>32</v>
      </c>
      <c r="AK38" s="77">
        <v>180</v>
      </c>
      <c r="AL38" s="70">
        <f t="shared" si="1"/>
        <v>9.5478879243427173</v>
      </c>
      <c r="AM38" s="70">
        <f t="shared" si="2"/>
        <v>9.5478879243427173</v>
      </c>
      <c r="AN38" s="70">
        <f t="shared" si="3"/>
        <v>57.639728721994217</v>
      </c>
      <c r="AO38" s="70">
        <f t="shared" si="4"/>
        <v>99.547887924342717</v>
      </c>
      <c r="AP38" s="70">
        <f t="shared" si="5"/>
        <v>32.360271278005783</v>
      </c>
      <c r="AQ38" s="83">
        <f t="shared" si="7"/>
        <v>189.54788792434272</v>
      </c>
      <c r="AR38" s="83">
        <f t="shared" si="6"/>
        <v>32.360271278005783</v>
      </c>
    </row>
    <row r="39" spans="1:44" s="110" customFormat="1" ht="15">
      <c r="A39" s="96"/>
      <c r="B39" s="97" t="s">
        <v>1101</v>
      </c>
      <c r="C39" s="96"/>
      <c r="D39" s="97" t="s">
        <v>1100</v>
      </c>
      <c r="E39" s="113">
        <v>33</v>
      </c>
      <c r="F39" s="113">
        <v>2</v>
      </c>
      <c r="G39" s="98" t="str">
        <f t="shared" si="0"/>
        <v>33-2</v>
      </c>
      <c r="H39" s="97">
        <v>0</v>
      </c>
      <c r="I39" s="97">
        <v>45</v>
      </c>
      <c r="J39" s="72" t="str">
        <f>IF(((VLOOKUP($G39,Depth_Lookup!$A$3:$J$415,9,FALSE))-(I39/100))&gt;=0,"Good","Too Long")</f>
        <v>Good</v>
      </c>
      <c r="K39" s="73">
        <f>(VLOOKUP($G39,Depth_Lookup!$A$3:$J$415,10,FALSE))+(H39/100)</f>
        <v>81.614999999999995</v>
      </c>
      <c r="L39" s="73">
        <f>(VLOOKUP($G39,Depth_Lookup!$A$3:$J$415,10,FALSE))+(I39/100)</f>
        <v>82.064999999999998</v>
      </c>
      <c r="M39" s="100"/>
      <c r="N39" s="100"/>
      <c r="O39" s="99" t="e">
        <f>VLOOKUP(N39,[1]definitions_list_lookup!AB$12:AC$17,2,FALSE)</f>
        <v>#N/A</v>
      </c>
      <c r="P39" s="101"/>
      <c r="Q39" s="99"/>
      <c r="R39" s="102"/>
      <c r="S39" s="103"/>
      <c r="T39" s="104"/>
      <c r="U39" s="99" t="e">
        <f>VLOOKUP(T39,[1]definitions_list_lookup!$AT39:$AU41,2,FALSE)</f>
        <v>#N/A</v>
      </c>
      <c r="V39" s="100"/>
      <c r="W39" s="105"/>
      <c r="X39" s="106" t="s">
        <v>1056</v>
      </c>
      <c r="Y39" s="107">
        <f>VLOOKUP(X39,[1]definitions_list_lookup!$AB$20:$AC$25,2,FALSE)</f>
        <v>1</v>
      </c>
      <c r="Z39" s="106" t="s">
        <v>915</v>
      </c>
      <c r="AA39" s="107">
        <f>VLOOKUP(Z39,[1]definitions_list_lookup!$AT$3:$AU$5,2,FALSE)</f>
        <v>1</v>
      </c>
      <c r="AB39" s="106"/>
      <c r="AC39" s="106"/>
      <c r="AD39" s="108"/>
      <c r="AE39" s="108"/>
      <c r="AF39" s="108"/>
      <c r="AG39" s="108"/>
      <c r="AH39" s="103">
        <v>17</v>
      </c>
      <c r="AI39" s="103">
        <v>90</v>
      </c>
      <c r="AJ39" s="103">
        <v>11</v>
      </c>
      <c r="AK39" s="103">
        <v>180</v>
      </c>
      <c r="AL39" s="97">
        <f t="shared" si="1"/>
        <v>-57.552234119389794</v>
      </c>
      <c r="AM39" s="97">
        <f t="shared" si="2"/>
        <v>302.44776588061018</v>
      </c>
      <c r="AN39" s="97">
        <f t="shared" si="3"/>
        <v>70.084991097707302</v>
      </c>
      <c r="AO39" s="97">
        <f t="shared" si="4"/>
        <v>32.447765880610206</v>
      </c>
      <c r="AP39" s="97">
        <f t="shared" si="5"/>
        <v>19.915008902292698</v>
      </c>
      <c r="AQ39" s="109">
        <f t="shared" si="7"/>
        <v>122.44776588061018</v>
      </c>
      <c r="AR39" s="109">
        <f t="shared" si="6"/>
        <v>19.915008902292698</v>
      </c>
    </row>
    <row r="40" spans="1:44" ht="15">
      <c r="A40" s="22" t="s">
        <v>1105</v>
      </c>
      <c r="B40" s="70" t="s">
        <v>1101</v>
      </c>
      <c r="D40" s="70" t="s">
        <v>1100</v>
      </c>
      <c r="E40" s="112">
        <v>34</v>
      </c>
      <c r="F40" s="112">
        <v>2</v>
      </c>
      <c r="G40" s="71" t="str">
        <f t="shared" si="0"/>
        <v>34-2</v>
      </c>
      <c r="H40" s="70">
        <v>71</v>
      </c>
      <c r="I40" s="70">
        <v>79</v>
      </c>
      <c r="J40" s="72" t="str">
        <f>IF(((VLOOKUP($G40,Depth_Lookup!$A$3:$J$415,9,FALSE))-(I40/100))&gt;=0,"Good","Too Long")</f>
        <v>Good</v>
      </c>
      <c r="K40" s="73">
        <f>(VLOOKUP($G40,Depth_Lookup!$A$3:$J$415,10,FALSE))+(H40/100)</f>
        <v>85.22</v>
      </c>
      <c r="L40" s="73">
        <f>(VLOOKUP($G40,Depth_Lookup!$A$3:$J$415,10,FALSE))+(I40/100)</f>
        <v>85.300000000000011</v>
      </c>
      <c r="M40" s="74"/>
      <c r="N40" s="74"/>
      <c r="O40" s="72" t="e">
        <f>VLOOKUP(N40,[1]definitions_list_lookup!AB$12:AC$17,2,FALSE)</f>
        <v>#N/A</v>
      </c>
      <c r="P40" s="75"/>
      <c r="Q40" s="72"/>
      <c r="R40" s="76"/>
      <c r="S40" s="77"/>
      <c r="T40" s="78"/>
      <c r="U40" s="72" t="e">
        <f>VLOOKUP(T40,[1]definitions_list_lookup!$AT40:$AU42,2,FALSE)</f>
        <v>#N/A</v>
      </c>
      <c r="V40" s="74"/>
      <c r="W40" s="79"/>
      <c r="X40" s="80" t="s">
        <v>1056</v>
      </c>
      <c r="Y40" s="81">
        <f>VLOOKUP(X40,[1]definitions_list_lookup!$AB$20:$AC$25,2,FALSE)</f>
        <v>1</v>
      </c>
      <c r="Z40" s="80" t="s">
        <v>915</v>
      </c>
      <c r="AA40" s="81">
        <f>VLOOKUP(Z40,[1]definitions_list_lookup!$AT$3:$AU$5,2,FALSE)</f>
        <v>1</v>
      </c>
      <c r="AB40" s="80"/>
      <c r="AC40" s="80"/>
      <c r="AD40" s="82"/>
      <c r="AE40" s="82"/>
      <c r="AF40" s="82"/>
      <c r="AG40" s="82"/>
      <c r="AH40" s="77">
        <v>19</v>
      </c>
      <c r="AI40" s="77">
        <v>270</v>
      </c>
      <c r="AJ40" s="77">
        <v>13</v>
      </c>
      <c r="AK40" s="77">
        <v>180</v>
      </c>
      <c r="AL40" s="70">
        <f t="shared" si="1"/>
        <v>56.158545930378125</v>
      </c>
      <c r="AM40" s="70">
        <f t="shared" si="2"/>
        <v>56.158545930378125</v>
      </c>
      <c r="AN40" s="70">
        <f t="shared" si="3"/>
        <v>67.482963223069433</v>
      </c>
      <c r="AO40" s="70">
        <f t="shared" si="4"/>
        <v>146.15854593037812</v>
      </c>
      <c r="AP40" s="70">
        <f t="shared" si="5"/>
        <v>22.517036776930567</v>
      </c>
      <c r="AQ40" s="83">
        <f t="shared" si="7"/>
        <v>236.15854593037812</v>
      </c>
      <c r="AR40" s="83">
        <f t="shared" si="6"/>
        <v>22.517036776930567</v>
      </c>
    </row>
    <row r="41" spans="1:44" ht="15">
      <c r="B41" s="70" t="s">
        <v>1101</v>
      </c>
      <c r="D41" s="70" t="s">
        <v>1100</v>
      </c>
      <c r="E41" s="112">
        <v>37</v>
      </c>
      <c r="F41" s="112">
        <v>3</v>
      </c>
      <c r="G41" s="71" t="str">
        <f t="shared" si="0"/>
        <v>37-3</v>
      </c>
      <c r="H41" s="70">
        <v>42</v>
      </c>
      <c r="I41" s="70">
        <v>64</v>
      </c>
      <c r="J41" s="72" t="str">
        <f>IF(((VLOOKUP($G41,Depth_Lookup!$A$3:$J$415,9,FALSE))-(I41/100))&gt;=0,"Good","Too Long")</f>
        <v>Good</v>
      </c>
      <c r="K41" s="73">
        <f>(VLOOKUP($G41,Depth_Lookup!$A$3:$J$415,10,FALSE))+(H41/100)</f>
        <v>94.984999999999999</v>
      </c>
      <c r="L41" s="73">
        <f>(VLOOKUP($G41,Depth_Lookup!$A$3:$J$415,10,FALSE))+(I41/100)</f>
        <v>95.204999999999998</v>
      </c>
      <c r="M41" s="74"/>
      <c r="N41" s="74"/>
      <c r="O41" s="72" t="e">
        <f>VLOOKUP(N41,[1]definitions_list_lookup!AB$12:AC$17,2,FALSE)</f>
        <v>#N/A</v>
      </c>
      <c r="P41" s="75"/>
      <c r="Q41" s="72"/>
      <c r="R41" s="76"/>
      <c r="S41" s="77"/>
      <c r="T41" s="78"/>
      <c r="U41" s="72" t="e">
        <f>VLOOKUP(T41,[1]definitions_list_lookup!$AT41:$AU43,2,FALSE)</f>
        <v>#N/A</v>
      </c>
      <c r="V41" s="74"/>
      <c r="W41" s="79"/>
      <c r="X41" s="80" t="s">
        <v>1056</v>
      </c>
      <c r="Y41" s="81">
        <f>VLOOKUP(X41,[1]definitions_list_lookup!$AB$20:$AC$25,2,FALSE)</f>
        <v>1</v>
      </c>
      <c r="Z41" s="80" t="s">
        <v>915</v>
      </c>
      <c r="AA41" s="81">
        <f>VLOOKUP(Z41,[1]definitions_list_lookup!$AT$3:$AU$5,2,FALSE)</f>
        <v>1</v>
      </c>
      <c r="AB41" s="80"/>
      <c r="AC41" s="80"/>
      <c r="AD41" s="82"/>
      <c r="AE41" s="82"/>
      <c r="AF41" s="82"/>
      <c r="AG41" s="82"/>
      <c r="AH41" s="77">
        <v>44</v>
      </c>
      <c r="AI41" s="77">
        <v>90</v>
      </c>
      <c r="AJ41" s="77">
        <v>14</v>
      </c>
      <c r="AK41" s="77">
        <v>0</v>
      </c>
      <c r="AL41" s="70">
        <f t="shared" si="1"/>
        <v>-104.4768576839511</v>
      </c>
      <c r="AM41" s="70">
        <f t="shared" si="2"/>
        <v>255.5231423160489</v>
      </c>
      <c r="AN41" s="70">
        <f t="shared" si="3"/>
        <v>45.07584132612223</v>
      </c>
      <c r="AO41" s="70">
        <f t="shared" si="4"/>
        <v>345.5231423160489</v>
      </c>
      <c r="AP41" s="70">
        <f t="shared" si="5"/>
        <v>44.92415867387777</v>
      </c>
      <c r="AQ41" s="83">
        <f t="shared" si="7"/>
        <v>75.523142316048904</v>
      </c>
      <c r="AR41" s="83">
        <f t="shared" si="6"/>
        <v>44.92415867387777</v>
      </c>
    </row>
    <row r="42" spans="1:44" ht="15">
      <c r="B42" s="70" t="s">
        <v>1101</v>
      </c>
      <c r="D42" s="70" t="s">
        <v>1100</v>
      </c>
      <c r="E42" s="112">
        <v>38</v>
      </c>
      <c r="F42" s="112">
        <v>3</v>
      </c>
      <c r="G42" s="71" t="str">
        <f t="shared" si="0"/>
        <v>38-3</v>
      </c>
      <c r="H42" s="70">
        <v>0</v>
      </c>
      <c r="I42" s="70">
        <v>66</v>
      </c>
      <c r="J42" s="72" t="str">
        <f>IF(((VLOOKUP($G42,Depth_Lookup!$A$3:$J$415,9,FALSE))-(I42/100))&gt;=0,"Good","Too Long")</f>
        <v>Good</v>
      </c>
      <c r="K42" s="73">
        <f>(VLOOKUP($G42,Depth_Lookup!$A$3:$J$415,10,FALSE))+(H42/100)</f>
        <v>97.11</v>
      </c>
      <c r="L42" s="73">
        <f>(VLOOKUP($G42,Depth_Lookup!$A$3:$J$415,10,FALSE))+(I42/100)</f>
        <v>97.77</v>
      </c>
      <c r="M42" s="74"/>
      <c r="N42" s="74"/>
      <c r="O42" s="72" t="e">
        <f>VLOOKUP(N42,[1]definitions_list_lookup!AB$12:AC$17,2,FALSE)</f>
        <v>#N/A</v>
      </c>
      <c r="P42" s="75"/>
      <c r="Q42" s="72"/>
      <c r="R42" s="76"/>
      <c r="S42" s="77"/>
      <c r="T42" s="78"/>
      <c r="U42" s="72" t="e">
        <f>VLOOKUP(T42,[1]definitions_list_lookup!$AT42:$AU44,2,FALSE)</f>
        <v>#N/A</v>
      </c>
      <c r="V42" s="74"/>
      <c r="W42" s="79"/>
      <c r="X42" s="80" t="s">
        <v>1056</v>
      </c>
      <c r="Y42" s="81">
        <f>VLOOKUP(X42,[1]definitions_list_lookup!$AB$20:$AC$25,2,FALSE)</f>
        <v>1</v>
      </c>
      <c r="Z42" s="80" t="s">
        <v>941</v>
      </c>
      <c r="AA42" s="81">
        <f>VLOOKUP(Z42,[1]definitions_list_lookup!$AT$3:$AU$5,2,FALSE)</f>
        <v>2</v>
      </c>
      <c r="AB42" s="80"/>
      <c r="AC42" s="80"/>
      <c r="AD42" s="82"/>
      <c r="AE42" s="82"/>
      <c r="AF42" s="82"/>
      <c r="AG42" s="82"/>
      <c r="AH42" s="77">
        <v>14</v>
      </c>
      <c r="AI42" s="77">
        <v>90</v>
      </c>
      <c r="AJ42" s="77">
        <v>34</v>
      </c>
      <c r="AK42" s="77">
        <v>0</v>
      </c>
      <c r="AL42" s="70">
        <f t="shared" si="1"/>
        <v>-159.71347126742518</v>
      </c>
      <c r="AM42" s="70">
        <f t="shared" si="2"/>
        <v>200.28652873257482</v>
      </c>
      <c r="AN42" s="70">
        <f t="shared" si="3"/>
        <v>54.279526641685344</v>
      </c>
      <c r="AO42" s="70">
        <f t="shared" si="4"/>
        <v>290.28652873257482</v>
      </c>
      <c r="AP42" s="70">
        <f t="shared" si="5"/>
        <v>35.720473358314656</v>
      </c>
      <c r="AQ42" s="83">
        <f t="shared" si="7"/>
        <v>20.286528732574823</v>
      </c>
      <c r="AR42" s="83">
        <f t="shared" si="6"/>
        <v>35.720473358314656</v>
      </c>
    </row>
    <row r="43" spans="1:44" ht="15">
      <c r="B43" s="70" t="s">
        <v>1101</v>
      </c>
      <c r="D43" s="70" t="s">
        <v>1100</v>
      </c>
      <c r="E43" s="112">
        <v>38</v>
      </c>
      <c r="F43" s="112">
        <v>4</v>
      </c>
      <c r="G43" s="71" t="str">
        <f t="shared" si="0"/>
        <v>38-4</v>
      </c>
      <c r="H43" s="70">
        <v>45</v>
      </c>
      <c r="I43" s="70">
        <v>91</v>
      </c>
      <c r="J43" s="72" t="str">
        <f>IF(((VLOOKUP($G43,Depth_Lookup!$A$3:$J$415,9,FALSE))-(I43/100))&gt;=0,"Good","Too Long")</f>
        <v>Good</v>
      </c>
      <c r="K43" s="73">
        <f>(VLOOKUP($G43,Depth_Lookup!$A$3:$J$415,10,FALSE))+(H43/100)</f>
        <v>98.454999999999998</v>
      </c>
      <c r="L43" s="73">
        <f>(VLOOKUP($G43,Depth_Lookup!$A$3:$J$415,10,FALSE))+(I43/100)</f>
        <v>98.914999999999992</v>
      </c>
      <c r="M43" s="74"/>
      <c r="N43" s="74"/>
      <c r="O43" s="72" t="e">
        <f>VLOOKUP(N43,[1]definitions_list_lookup!AB$12:AC$17,2,FALSE)</f>
        <v>#N/A</v>
      </c>
      <c r="P43" s="75"/>
      <c r="Q43" s="72"/>
      <c r="R43" s="76"/>
      <c r="S43" s="77"/>
      <c r="T43" s="78"/>
      <c r="U43" s="72" t="e">
        <f>VLOOKUP(T43,[1]definitions_list_lookup!$AT43:$AU45,2,FALSE)</f>
        <v>#N/A</v>
      </c>
      <c r="V43" s="74"/>
      <c r="W43" s="79"/>
      <c r="X43" s="80" t="s">
        <v>1056</v>
      </c>
      <c r="Y43" s="81">
        <f>VLOOKUP(X43,[1]definitions_list_lookup!$AB$20:$AC$25,2,FALSE)</f>
        <v>1</v>
      </c>
      <c r="Z43" s="80" t="s">
        <v>941</v>
      </c>
      <c r="AA43" s="81">
        <f>VLOOKUP(Z43,[1]definitions_list_lookup!$AT$3:$AU$5,2,FALSE)</f>
        <v>2</v>
      </c>
      <c r="AB43" s="80"/>
      <c r="AC43" s="80"/>
      <c r="AD43" s="82"/>
      <c r="AE43" s="82"/>
      <c r="AF43" s="82"/>
      <c r="AG43" s="82"/>
      <c r="AH43" s="77">
        <v>29</v>
      </c>
      <c r="AI43" s="77">
        <v>90</v>
      </c>
      <c r="AJ43" s="77">
        <v>21</v>
      </c>
      <c r="AK43" s="77">
        <v>0</v>
      </c>
      <c r="AL43" s="70">
        <f t="shared" si="1"/>
        <v>-124.70295180023754</v>
      </c>
      <c r="AM43" s="70">
        <f t="shared" si="2"/>
        <v>235.29704819976246</v>
      </c>
      <c r="AN43" s="70">
        <f t="shared" si="3"/>
        <v>56.010267397532203</v>
      </c>
      <c r="AO43" s="70">
        <f t="shared" si="4"/>
        <v>325.29704819976246</v>
      </c>
      <c r="AP43" s="70">
        <f t="shared" si="5"/>
        <v>33.989732602467797</v>
      </c>
      <c r="AQ43" s="83">
        <f t="shared" si="7"/>
        <v>55.297048199762457</v>
      </c>
      <c r="AR43" s="83">
        <f t="shared" si="6"/>
        <v>33.989732602467797</v>
      </c>
    </row>
    <row r="44" spans="1:44" ht="15">
      <c r="B44" s="70" t="s">
        <v>1101</v>
      </c>
      <c r="D44" s="70" t="s">
        <v>1100</v>
      </c>
      <c r="E44" s="112">
        <v>39</v>
      </c>
      <c r="F44" s="112">
        <v>1</v>
      </c>
      <c r="G44" s="71" t="str">
        <f t="shared" si="0"/>
        <v>39-1</v>
      </c>
      <c r="H44" s="70">
        <v>0</v>
      </c>
      <c r="I44" s="70">
        <v>57</v>
      </c>
      <c r="J44" s="72" t="str">
        <f>IF(((VLOOKUP($G44,Depth_Lookup!$A$3:$J$415,9,FALSE))-(I44/100))&gt;=0,"Good","Too Long")</f>
        <v>Good</v>
      </c>
      <c r="K44" s="73">
        <f>(VLOOKUP($G44,Depth_Lookup!$A$3:$J$415,10,FALSE))+(H44/100)</f>
        <v>98.7</v>
      </c>
      <c r="L44" s="73">
        <f>(VLOOKUP($G44,Depth_Lookup!$A$3:$J$415,10,FALSE))+(I44/100)</f>
        <v>99.27</v>
      </c>
      <c r="M44" s="74"/>
      <c r="N44" s="74"/>
      <c r="O44" s="72" t="e">
        <f>VLOOKUP(N44,[1]definitions_list_lookup!AB$12:AC$17,2,FALSE)</f>
        <v>#N/A</v>
      </c>
      <c r="P44" s="75"/>
      <c r="Q44" s="72"/>
      <c r="R44" s="76"/>
      <c r="S44" s="77"/>
      <c r="T44" s="78"/>
      <c r="U44" s="72" t="e">
        <f>VLOOKUP(T44,[1]definitions_list_lookup!$AT44:$AU46,2,FALSE)</f>
        <v>#N/A</v>
      </c>
      <c r="V44" s="74"/>
      <c r="W44" s="79"/>
      <c r="X44" s="80" t="s">
        <v>1056</v>
      </c>
      <c r="Y44" s="81">
        <f>VLOOKUP(X44,[1]definitions_list_lookup!$AB$20:$AC$25,2,FALSE)</f>
        <v>1</v>
      </c>
      <c r="Z44" s="80" t="s">
        <v>915</v>
      </c>
      <c r="AA44" s="81">
        <f>VLOOKUP(Z44,[1]definitions_list_lookup!$AT$3:$AU$5,2,FALSE)</f>
        <v>1</v>
      </c>
      <c r="AB44" s="80"/>
      <c r="AC44" s="80"/>
      <c r="AD44" s="82"/>
      <c r="AE44" s="82"/>
      <c r="AF44" s="82"/>
      <c r="AG44" s="82"/>
      <c r="AH44" s="77">
        <v>27</v>
      </c>
      <c r="AI44" s="77">
        <v>90</v>
      </c>
      <c r="AJ44" s="77">
        <v>31</v>
      </c>
      <c r="AK44" s="77">
        <v>0</v>
      </c>
      <c r="AL44" s="70">
        <f t="shared" si="1"/>
        <v>-139.70229701413342</v>
      </c>
      <c r="AM44" s="70">
        <f t="shared" si="2"/>
        <v>220.29770298586658</v>
      </c>
      <c r="AN44" s="70">
        <f t="shared" si="3"/>
        <v>51.768492862830477</v>
      </c>
      <c r="AO44" s="70">
        <f t="shared" si="4"/>
        <v>310.29770298586658</v>
      </c>
      <c r="AP44" s="70">
        <f t="shared" si="5"/>
        <v>38.231507137169523</v>
      </c>
      <c r="AQ44" s="83">
        <f t="shared" si="7"/>
        <v>40.297702985866579</v>
      </c>
      <c r="AR44" s="83">
        <f t="shared" si="6"/>
        <v>38.231507137169523</v>
      </c>
    </row>
    <row r="45" spans="1:44" ht="15">
      <c r="B45" s="70" t="s">
        <v>1101</v>
      </c>
      <c r="D45" s="70" t="s">
        <v>1100</v>
      </c>
      <c r="E45" s="112">
        <v>39</v>
      </c>
      <c r="F45" s="112">
        <v>2</v>
      </c>
      <c r="G45" s="71" t="str">
        <f t="shared" si="0"/>
        <v>39-2</v>
      </c>
      <c r="H45" s="70">
        <v>41</v>
      </c>
      <c r="I45" s="70">
        <v>78</v>
      </c>
      <c r="J45" s="72" t="str">
        <f>IF(((VLOOKUP($G45,Depth_Lookup!$A$3:$J$415,9,FALSE))-(I45/100))&gt;=0,"Good","Too Long")</f>
        <v>Good</v>
      </c>
      <c r="K45" s="73">
        <f>(VLOOKUP($G45,Depth_Lookup!$A$3:$J$415,10,FALSE))+(H45/100)</f>
        <v>99.89</v>
      </c>
      <c r="L45" s="73">
        <f>(VLOOKUP($G45,Depth_Lookup!$A$3:$J$415,10,FALSE))+(I45/100)</f>
        <v>100.26</v>
      </c>
      <c r="M45" s="74"/>
      <c r="N45" s="74"/>
      <c r="O45" s="72" t="e">
        <f>VLOOKUP(N45,[1]definitions_list_lookup!AB$12:AC$17,2,FALSE)</f>
        <v>#N/A</v>
      </c>
      <c r="P45" s="75"/>
      <c r="Q45" s="72"/>
      <c r="R45" s="76"/>
      <c r="S45" s="77"/>
      <c r="T45" s="78"/>
      <c r="U45" s="72" t="e">
        <f>VLOOKUP(T45,[1]definitions_list_lookup!$AT45:$AU47,2,FALSE)</f>
        <v>#N/A</v>
      </c>
      <c r="V45" s="74"/>
      <c r="W45" s="79"/>
      <c r="X45" s="80" t="s">
        <v>1056</v>
      </c>
      <c r="Y45" s="81">
        <f>VLOOKUP(X45,[1]definitions_list_lookup!$AB$20:$AC$25,2,FALSE)</f>
        <v>1</v>
      </c>
      <c r="Z45" s="80" t="s">
        <v>915</v>
      </c>
      <c r="AA45" s="81">
        <f>VLOOKUP(Z45,[1]definitions_list_lookup!$AT$3:$AU$5,2,FALSE)</f>
        <v>1</v>
      </c>
      <c r="AB45" s="80"/>
      <c r="AC45" s="80"/>
      <c r="AD45" s="82"/>
      <c r="AE45" s="82"/>
      <c r="AF45" s="82"/>
      <c r="AG45" s="82"/>
      <c r="AH45" s="77">
        <v>50</v>
      </c>
      <c r="AI45" s="77">
        <v>90</v>
      </c>
      <c r="AJ45" s="77">
        <v>27</v>
      </c>
      <c r="AK45" s="77">
        <v>180</v>
      </c>
      <c r="AL45" s="70">
        <f t="shared" si="1"/>
        <v>-66.85122772423027</v>
      </c>
      <c r="AM45" s="70">
        <f t="shared" si="2"/>
        <v>293.14877227576972</v>
      </c>
      <c r="AN45" s="70">
        <f t="shared" si="3"/>
        <v>37.651671906160139</v>
      </c>
      <c r="AO45" s="70">
        <f t="shared" si="4"/>
        <v>23.14877227576973</v>
      </c>
      <c r="AP45" s="70">
        <f t="shared" si="5"/>
        <v>52.348328093839861</v>
      </c>
      <c r="AQ45" s="83">
        <f t="shared" si="7"/>
        <v>113.14877227576972</v>
      </c>
      <c r="AR45" s="83">
        <f t="shared" si="6"/>
        <v>52.348328093839861</v>
      </c>
    </row>
    <row r="46" spans="1:44" ht="15">
      <c r="B46" s="70" t="s">
        <v>1101</v>
      </c>
      <c r="D46" s="111" t="s">
        <v>1100</v>
      </c>
      <c r="E46" s="112">
        <v>39</v>
      </c>
      <c r="F46" s="112">
        <v>3</v>
      </c>
      <c r="G46" s="71" t="str">
        <f t="shared" si="0"/>
        <v>39-3</v>
      </c>
      <c r="H46" s="70">
        <v>14.5</v>
      </c>
      <c r="I46" s="70">
        <v>58</v>
      </c>
      <c r="J46" s="72" t="str">
        <f>IF(((VLOOKUP($G46,Depth_Lookup!$A$3:$J$415,9,FALSE))-(I46/100))&gt;=0,"Good","Too Long")</f>
        <v>Good</v>
      </c>
      <c r="K46" s="73">
        <f>(VLOOKUP($G46,Depth_Lookup!$A$3:$J$415,10,FALSE))+(H46/100)</f>
        <v>100.46</v>
      </c>
      <c r="L46" s="73">
        <f>(VLOOKUP($G46,Depth_Lookup!$A$3:$J$415,10,FALSE))+(I46/100)</f>
        <v>100.895</v>
      </c>
      <c r="M46" s="74"/>
      <c r="N46" s="74"/>
      <c r="O46" s="72" t="e">
        <f>VLOOKUP(N46,[1]definitions_list_lookup!AB$12:AC$17,2,FALSE)</f>
        <v>#N/A</v>
      </c>
      <c r="P46" s="75"/>
      <c r="Q46" s="72"/>
      <c r="R46" s="76"/>
      <c r="S46" s="77"/>
      <c r="T46" s="78"/>
      <c r="U46" s="72" t="e">
        <f>VLOOKUP(T46,[1]definitions_list_lookup!$AT46:$AU48,2,FALSE)</f>
        <v>#N/A</v>
      </c>
      <c r="V46" s="74"/>
      <c r="W46" s="79"/>
      <c r="X46" s="80" t="s">
        <v>1056</v>
      </c>
      <c r="Y46" s="81">
        <f>VLOOKUP(X46,[1]definitions_list_lookup!$AB$20:$AC$25,2,FALSE)</f>
        <v>1</v>
      </c>
      <c r="Z46" s="80" t="s">
        <v>915</v>
      </c>
      <c r="AA46" s="81">
        <f>VLOOKUP(Z46,[1]definitions_list_lookup!$AT$3:$AU$5,2,FALSE)</f>
        <v>1</v>
      </c>
      <c r="AB46" s="80"/>
      <c r="AC46" s="80"/>
      <c r="AD46" s="82"/>
      <c r="AE46" s="82"/>
      <c r="AF46" s="82"/>
      <c r="AG46" s="82"/>
      <c r="AH46" s="77">
        <v>21</v>
      </c>
      <c r="AI46" s="77">
        <v>90</v>
      </c>
      <c r="AJ46" s="77">
        <v>6</v>
      </c>
      <c r="AK46" s="77">
        <v>0</v>
      </c>
      <c r="AL46" s="70">
        <f t="shared" si="1"/>
        <v>-105.31262488948282</v>
      </c>
      <c r="AM46" s="70">
        <f t="shared" si="2"/>
        <v>254.68737511051717</v>
      </c>
      <c r="AN46" s="70">
        <f t="shared" si="3"/>
        <v>68.297786319283176</v>
      </c>
      <c r="AO46" s="70">
        <f t="shared" si="4"/>
        <v>344.68737511051717</v>
      </c>
      <c r="AP46" s="70">
        <f t="shared" si="5"/>
        <v>21.702213680716824</v>
      </c>
      <c r="AQ46" s="83">
        <f t="shared" si="7"/>
        <v>74.687375110517166</v>
      </c>
      <c r="AR46" s="83">
        <f t="shared" si="6"/>
        <v>21.702213680716824</v>
      </c>
    </row>
    <row r="47" spans="1:44" ht="15">
      <c r="B47" s="70" t="s">
        <v>1101</v>
      </c>
      <c r="D47" s="70" t="s">
        <v>1100</v>
      </c>
      <c r="E47" s="112">
        <v>39</v>
      </c>
      <c r="F47" s="112">
        <v>4</v>
      </c>
      <c r="G47" s="71" t="str">
        <f t="shared" si="0"/>
        <v>39-4</v>
      </c>
      <c r="H47" s="70">
        <v>21</v>
      </c>
      <c r="I47" s="70">
        <v>41</v>
      </c>
      <c r="J47" s="72" t="str">
        <f>IF(((VLOOKUP($G47,Depth_Lookup!$A$3:$J$415,9,FALSE))-(I47/100))&gt;=0,"Good","Too Long")</f>
        <v>Good</v>
      </c>
      <c r="K47" s="73">
        <f>(VLOOKUP($G47,Depth_Lookup!$A$3:$J$415,10,FALSE))+(H47/100)</f>
        <v>101.15499999999999</v>
      </c>
      <c r="L47" s="73">
        <f>(VLOOKUP($G47,Depth_Lookup!$A$3:$J$415,10,FALSE))+(I47/100)</f>
        <v>101.35499999999999</v>
      </c>
      <c r="M47" s="74"/>
      <c r="N47" s="74"/>
      <c r="O47" s="72" t="e">
        <f>VLOOKUP(N47,[1]definitions_list_lookup!AB$12:AC$17,2,FALSE)</f>
        <v>#N/A</v>
      </c>
      <c r="P47" s="75"/>
      <c r="Q47" s="72"/>
      <c r="R47" s="76"/>
      <c r="S47" s="77"/>
      <c r="T47" s="78"/>
      <c r="U47" s="72" t="e">
        <f>VLOOKUP(T47,[1]definitions_list_lookup!$AT47:$AU49,2,FALSE)</f>
        <v>#N/A</v>
      </c>
      <c r="V47" s="74"/>
      <c r="W47" s="79"/>
      <c r="X47" s="80" t="s">
        <v>1059</v>
      </c>
      <c r="Y47" s="81">
        <f>VLOOKUP(X47,[1]definitions_list_lookup!$AB$20:$AC$25,2,FALSE)</f>
        <v>2</v>
      </c>
      <c r="Z47" s="80" t="s">
        <v>889</v>
      </c>
      <c r="AA47" s="81">
        <f>VLOOKUP(Z47,[1]definitions_list_lookup!$AT$3:$AU$5,2,FALSE)</f>
        <v>0</v>
      </c>
      <c r="AB47" s="80"/>
      <c r="AC47" s="80"/>
      <c r="AD47" s="82"/>
      <c r="AE47" s="82"/>
      <c r="AF47" s="82"/>
      <c r="AG47" s="82"/>
      <c r="AH47" s="77">
        <v>42</v>
      </c>
      <c r="AI47" s="77">
        <v>90</v>
      </c>
      <c r="AJ47" s="77">
        <v>33</v>
      </c>
      <c r="AK47" s="77">
        <v>0</v>
      </c>
      <c r="AL47" s="70">
        <f t="shared" si="1"/>
        <v>-125.80065784165944</v>
      </c>
      <c r="AM47" s="70">
        <f t="shared" si="2"/>
        <v>234.19934215834056</v>
      </c>
      <c r="AN47" s="70">
        <f t="shared" si="3"/>
        <v>42.011582944535562</v>
      </c>
      <c r="AO47" s="70">
        <f t="shared" si="4"/>
        <v>324.19934215834053</v>
      </c>
      <c r="AP47" s="70">
        <f t="shared" si="5"/>
        <v>47.988417055464438</v>
      </c>
      <c r="AQ47" s="83">
        <f t="shared" si="7"/>
        <v>54.199342158340556</v>
      </c>
      <c r="AR47" s="83">
        <f t="shared" si="6"/>
        <v>47.988417055464438</v>
      </c>
    </row>
    <row r="48" spans="1:44" ht="15">
      <c r="B48" s="70" t="s">
        <v>1101</v>
      </c>
      <c r="D48" s="70" t="s">
        <v>1100</v>
      </c>
      <c r="E48" s="112">
        <v>40</v>
      </c>
      <c r="F48" s="112">
        <v>1</v>
      </c>
      <c r="G48" s="71" t="str">
        <f t="shared" si="0"/>
        <v>40-1</v>
      </c>
      <c r="H48" s="70">
        <v>0</v>
      </c>
      <c r="I48" s="70">
        <v>16</v>
      </c>
      <c r="J48" s="72" t="str">
        <f>IF(((VLOOKUP($G48,Depth_Lookup!$A$3:$J$415,9,FALSE))-(I48/100))&gt;=0,"Good","Too Long")</f>
        <v>Good</v>
      </c>
      <c r="K48" s="73">
        <f>(VLOOKUP($G48,Depth_Lookup!$A$3:$J$415,10,FALSE))+(H48/100)</f>
        <v>101.7</v>
      </c>
      <c r="L48" s="73">
        <f>(VLOOKUP($G48,Depth_Lookup!$A$3:$J$415,10,FALSE))+(I48/100)</f>
        <v>101.86</v>
      </c>
      <c r="M48" s="74"/>
      <c r="N48" s="74"/>
      <c r="O48" s="72" t="e">
        <f>VLOOKUP(N48,[1]definitions_list_lookup!AB$12:AC$17,2,FALSE)</f>
        <v>#N/A</v>
      </c>
      <c r="P48" s="75"/>
      <c r="Q48" s="72"/>
      <c r="R48" s="76"/>
      <c r="S48" s="77"/>
      <c r="T48" s="78"/>
      <c r="U48" s="72" t="e">
        <f>VLOOKUP(T48,[1]definitions_list_lookup!$AT48:$AU50,2,FALSE)</f>
        <v>#N/A</v>
      </c>
      <c r="V48" s="74"/>
      <c r="W48" s="79"/>
      <c r="X48" s="80" t="s">
        <v>1059</v>
      </c>
      <c r="Y48" s="81">
        <f>VLOOKUP(X48,[1]definitions_list_lookup!$AB$20:$AC$25,2,FALSE)</f>
        <v>2</v>
      </c>
      <c r="Z48" s="80" t="s">
        <v>915</v>
      </c>
      <c r="AA48" s="81">
        <f>VLOOKUP(Z48,[1]definitions_list_lookup!$AT$3:$AU$5,2,FALSE)</f>
        <v>1</v>
      </c>
      <c r="AB48" s="80"/>
      <c r="AC48" s="80"/>
      <c r="AD48" s="82"/>
      <c r="AE48" s="82"/>
      <c r="AF48" s="82"/>
      <c r="AG48" s="82"/>
      <c r="AH48" s="77">
        <v>7</v>
      </c>
      <c r="AI48" s="77">
        <v>270</v>
      </c>
      <c r="AJ48" s="77">
        <v>15</v>
      </c>
      <c r="AK48" s="77">
        <v>180</v>
      </c>
      <c r="AL48" s="70">
        <f t="shared" si="1"/>
        <v>24.619061071469531</v>
      </c>
      <c r="AM48" s="70">
        <f t="shared" si="2"/>
        <v>24.619061071469531</v>
      </c>
      <c r="AN48" s="70">
        <f t="shared" si="3"/>
        <v>73.577543140447318</v>
      </c>
      <c r="AO48" s="70">
        <f t="shared" si="4"/>
        <v>114.61906107146953</v>
      </c>
      <c r="AP48" s="70">
        <f t="shared" si="5"/>
        <v>16.422456859552682</v>
      </c>
      <c r="AQ48" s="83">
        <f t="shared" si="7"/>
        <v>204.61906107146953</v>
      </c>
      <c r="AR48" s="83">
        <f t="shared" si="6"/>
        <v>16.422456859552682</v>
      </c>
    </row>
    <row r="49" spans="2:44" ht="15">
      <c r="B49" s="70" t="s">
        <v>1101</v>
      </c>
      <c r="D49" s="70" t="s">
        <v>1100</v>
      </c>
      <c r="E49" s="114">
        <v>40</v>
      </c>
      <c r="F49" s="112">
        <v>3</v>
      </c>
      <c r="G49" s="71" t="str">
        <f t="shared" si="0"/>
        <v>40-3</v>
      </c>
      <c r="H49" s="70">
        <v>80</v>
      </c>
      <c r="I49" s="70">
        <v>87</v>
      </c>
      <c r="J49" s="72" t="str">
        <f>IF(((VLOOKUP($G49,Depth_Lookup!$A$3:$J$415,9,FALSE))-(I49/100))&gt;=0,"Good","Too Long")</f>
        <v>Good</v>
      </c>
      <c r="K49" s="73">
        <f>(VLOOKUP($G49,Depth_Lookup!$A$3:$J$415,10,FALSE))+(H49/100)</f>
        <v>103.97499999999999</v>
      </c>
      <c r="L49" s="73">
        <f>(VLOOKUP($G49,Depth_Lookup!$A$3:$J$415,10,FALSE))+(I49/100)</f>
        <v>104.045</v>
      </c>
      <c r="M49" s="74"/>
      <c r="N49" s="74"/>
      <c r="O49" s="72" t="e">
        <f>VLOOKUP(N49,[1]definitions_list_lookup!AB$12:AC$17,2,FALSE)</f>
        <v>#N/A</v>
      </c>
      <c r="P49" s="75"/>
      <c r="Q49" s="72"/>
      <c r="R49" s="76"/>
      <c r="S49" s="77"/>
      <c r="T49" s="78"/>
      <c r="U49" s="72" t="e">
        <f>VLOOKUP(T49,[1]definitions_list_lookup!$AT49:$AU51,2,FALSE)</f>
        <v>#N/A</v>
      </c>
      <c r="V49" s="74"/>
      <c r="W49" s="79"/>
      <c r="X49" s="80" t="s">
        <v>1056</v>
      </c>
      <c r="Y49" s="81">
        <f>VLOOKUP(X49,[1]definitions_list_lookup!$AB$20:$AC$25,2,FALSE)</f>
        <v>1</v>
      </c>
      <c r="Z49" s="80" t="s">
        <v>915</v>
      </c>
      <c r="AA49" s="81">
        <f>VLOOKUP(Z49,[1]definitions_list_lookup!$AT$3:$AU$5,2,FALSE)</f>
        <v>1</v>
      </c>
      <c r="AB49" s="80"/>
      <c r="AC49" s="80"/>
      <c r="AD49" s="82"/>
      <c r="AE49" s="82"/>
      <c r="AF49" s="82"/>
      <c r="AG49" s="82"/>
      <c r="AH49" s="77">
        <v>36</v>
      </c>
      <c r="AI49" s="77">
        <v>90</v>
      </c>
      <c r="AJ49" s="77">
        <v>55</v>
      </c>
      <c r="AK49" s="77">
        <v>0</v>
      </c>
      <c r="AL49" s="70">
        <f t="shared" si="1"/>
        <v>-153.03616875262475</v>
      </c>
      <c r="AM49" s="70">
        <f t="shared" si="2"/>
        <v>206.96383124737525</v>
      </c>
      <c r="AN49" s="70">
        <f t="shared" si="3"/>
        <v>31.967875840806173</v>
      </c>
      <c r="AO49" s="70">
        <f t="shared" si="4"/>
        <v>296.96383124737525</v>
      </c>
      <c r="AP49" s="70">
        <f t="shared" si="5"/>
        <v>58.032124159193827</v>
      </c>
      <c r="AQ49" s="83">
        <f t="shared" si="7"/>
        <v>26.963831247375253</v>
      </c>
      <c r="AR49" s="83">
        <f t="shared" si="6"/>
        <v>58.032124159193827</v>
      </c>
    </row>
    <row r="50" spans="2:44" ht="15">
      <c r="B50" s="70" t="s">
        <v>1101</v>
      </c>
      <c r="D50" s="70" t="s">
        <v>1100</v>
      </c>
      <c r="E50" s="112">
        <v>40</v>
      </c>
      <c r="F50" s="112">
        <v>4</v>
      </c>
      <c r="G50" s="71" t="str">
        <f t="shared" si="0"/>
        <v>40-4</v>
      </c>
      <c r="H50" s="70">
        <v>15</v>
      </c>
      <c r="I50" s="70">
        <v>68</v>
      </c>
      <c r="J50" s="72" t="str">
        <f>IF(((VLOOKUP($G50,Depth_Lookup!$A$3:$J$415,9,FALSE))-(I50/100))&gt;=0,"Good","Too Long")</f>
        <v>Good</v>
      </c>
      <c r="K50" s="73">
        <f>(VLOOKUP($G50,Depth_Lookup!$A$3:$J$415,10,FALSE))+(H50/100)</f>
        <v>104.215</v>
      </c>
      <c r="L50" s="73">
        <f>(VLOOKUP($G50,Depth_Lookup!$A$3:$J$415,10,FALSE))+(I50/100)</f>
        <v>104.745</v>
      </c>
      <c r="M50" s="74"/>
      <c r="N50" s="74"/>
      <c r="O50" s="72" t="e">
        <f>VLOOKUP(N50,[1]definitions_list_lookup!AB$12:AC$17,2,FALSE)</f>
        <v>#N/A</v>
      </c>
      <c r="P50" s="75"/>
      <c r="Q50" s="72"/>
      <c r="R50" s="76"/>
      <c r="S50" s="77"/>
      <c r="T50" s="78"/>
      <c r="U50" s="72" t="e">
        <f>VLOOKUP(T50,[1]definitions_list_lookup!$AT50:$AU52,2,FALSE)</f>
        <v>#N/A</v>
      </c>
      <c r="V50" s="74"/>
      <c r="W50" s="79"/>
      <c r="X50" s="80" t="s">
        <v>1059</v>
      </c>
      <c r="Y50" s="81">
        <f>VLOOKUP(X50,[1]definitions_list_lookup!$AB$20:$AC$25,2,FALSE)</f>
        <v>2</v>
      </c>
      <c r="Z50" s="80" t="s">
        <v>889</v>
      </c>
      <c r="AA50" s="81">
        <f>VLOOKUP(Z50,[1]definitions_list_lookup!$AT$3:$AU$5,2,FALSE)</f>
        <v>0</v>
      </c>
      <c r="AB50" s="80"/>
      <c r="AC50" s="80"/>
      <c r="AD50" s="82"/>
      <c r="AE50" s="82"/>
      <c r="AF50" s="82"/>
      <c r="AG50" s="82"/>
      <c r="AH50" s="77">
        <v>31</v>
      </c>
      <c r="AI50" s="77">
        <v>90</v>
      </c>
      <c r="AJ50" s="77">
        <v>41</v>
      </c>
      <c r="AK50" s="77">
        <v>180</v>
      </c>
      <c r="AL50" s="70">
        <f t="shared" si="1"/>
        <v>-34.652657539032873</v>
      </c>
      <c r="AM50" s="70">
        <f t="shared" si="2"/>
        <v>325.34734246096713</v>
      </c>
      <c r="AN50" s="70">
        <f t="shared" si="3"/>
        <v>43.419845652890146</v>
      </c>
      <c r="AO50" s="70">
        <f t="shared" si="4"/>
        <v>55.347342460967127</v>
      </c>
      <c r="AP50" s="70">
        <f t="shared" si="5"/>
        <v>46.580154347109854</v>
      </c>
      <c r="AQ50" s="83">
        <f t="shared" si="7"/>
        <v>145.34734246096713</v>
      </c>
      <c r="AR50" s="83">
        <f t="shared" si="6"/>
        <v>46.580154347109854</v>
      </c>
    </row>
    <row r="51" spans="2:44" ht="15">
      <c r="B51" s="70" t="s">
        <v>1101</v>
      </c>
      <c r="D51" s="70" t="s">
        <v>1100</v>
      </c>
      <c r="E51" s="112">
        <v>41</v>
      </c>
      <c r="F51" s="112">
        <v>1</v>
      </c>
      <c r="G51" s="71" t="str">
        <f t="shared" si="0"/>
        <v>41-1</v>
      </c>
      <c r="H51" s="70">
        <v>58</v>
      </c>
      <c r="I51" s="70">
        <v>92</v>
      </c>
      <c r="J51" s="72" t="str">
        <f>IF(((VLOOKUP($G51,Depth_Lookup!$A$3:$J$415,9,FALSE))-(I51/100))&gt;=0,"Good","Too Long")</f>
        <v>Good</v>
      </c>
      <c r="K51" s="73">
        <f>(VLOOKUP($G51,Depth_Lookup!$A$3:$J$415,10,FALSE))+(H51/100)</f>
        <v>105.28</v>
      </c>
      <c r="L51" s="73">
        <f>(VLOOKUP($G51,Depth_Lookup!$A$3:$J$415,10,FALSE))+(I51/100)</f>
        <v>105.62</v>
      </c>
      <c r="M51" s="74"/>
      <c r="N51" s="74"/>
      <c r="O51" s="72" t="e">
        <f>VLOOKUP(N51,[1]definitions_list_lookup!AB$12:AC$17,2,FALSE)</f>
        <v>#N/A</v>
      </c>
      <c r="P51" s="75"/>
      <c r="Q51" s="72"/>
      <c r="R51" s="76"/>
      <c r="S51" s="77"/>
      <c r="T51" s="78"/>
      <c r="U51" s="72" t="e">
        <f>VLOOKUP(T51,[1]definitions_list_lookup!$AT51:$AU53,2,FALSE)</f>
        <v>#N/A</v>
      </c>
      <c r="V51" s="74"/>
      <c r="W51" s="79"/>
      <c r="X51" s="80" t="s">
        <v>1056</v>
      </c>
      <c r="Y51" s="81">
        <f>VLOOKUP(X51,[1]definitions_list_lookup!$AB$20:$AC$25,2,FALSE)</f>
        <v>1</v>
      </c>
      <c r="Z51" s="80" t="s">
        <v>915</v>
      </c>
      <c r="AA51" s="81">
        <f>VLOOKUP(Z51,[1]definitions_list_lookup!$AT$3:$AU$5,2,FALSE)</f>
        <v>1</v>
      </c>
      <c r="AB51" s="80"/>
      <c r="AC51" s="80"/>
      <c r="AD51" s="82"/>
      <c r="AE51" s="82"/>
      <c r="AF51" s="82"/>
      <c r="AG51" s="82"/>
      <c r="AH51" s="77">
        <v>19</v>
      </c>
      <c r="AI51" s="77">
        <v>90</v>
      </c>
      <c r="AJ51" s="77">
        <v>12</v>
      </c>
      <c r="AK51" s="77">
        <v>0</v>
      </c>
      <c r="AL51" s="70">
        <f t="shared" si="1"/>
        <v>-121.68741016841311</v>
      </c>
      <c r="AM51" s="70">
        <f t="shared" si="2"/>
        <v>238.31258983158688</v>
      </c>
      <c r="AN51" s="70">
        <f t="shared" si="3"/>
        <v>67.969271749587136</v>
      </c>
      <c r="AO51" s="70">
        <f t="shared" si="4"/>
        <v>328.31258983158688</v>
      </c>
      <c r="AP51" s="70">
        <f t="shared" si="5"/>
        <v>22.030728250412864</v>
      </c>
      <c r="AQ51" s="83">
        <f t="shared" si="7"/>
        <v>58.312589831586877</v>
      </c>
      <c r="AR51" s="83">
        <f t="shared" si="6"/>
        <v>22.030728250412864</v>
      </c>
    </row>
    <row r="52" spans="2:44" customFormat="1" ht="15">
      <c r="B52" s="70" t="s">
        <v>1101</v>
      </c>
      <c r="D52" s="70" t="s">
        <v>1100</v>
      </c>
      <c r="E52" s="112">
        <v>41</v>
      </c>
      <c r="F52" s="112">
        <v>2</v>
      </c>
      <c r="G52" s="71" t="str">
        <f t="shared" si="0"/>
        <v>41-2</v>
      </c>
      <c r="H52" s="70">
        <v>0</v>
      </c>
      <c r="I52" s="70">
        <v>78</v>
      </c>
      <c r="J52" s="72" t="str">
        <f>IF(((VLOOKUP($G52,Depth_Lookup!$A$3:$J$415,9,FALSE))-(I52/100))&gt;=0,"Good","Too Long")</f>
        <v>Good</v>
      </c>
      <c r="K52" s="73">
        <f>(VLOOKUP($G52,Depth_Lookup!$A$3:$J$415,10,FALSE))+(H52/100)</f>
        <v>105.64</v>
      </c>
      <c r="L52" s="73">
        <f>(VLOOKUP($G52,Depth_Lookup!$A$3:$J$415,10,FALSE))+(I52/100)</f>
        <v>106.42</v>
      </c>
      <c r="M52" s="74"/>
      <c r="N52" s="74"/>
      <c r="O52" s="72" t="e">
        <f>VLOOKUP(N52,[1]definitions_list_lookup!AB$12:AC$17,2,FALSE)</f>
        <v>#N/A</v>
      </c>
      <c r="P52" s="75"/>
      <c r="Q52" s="72"/>
      <c r="R52" s="76"/>
      <c r="S52" s="77"/>
      <c r="T52" s="78"/>
      <c r="U52" s="72" t="e">
        <f>VLOOKUP(T52,[1]definitions_list_lookup!$AT52:$AU54,2,FALSE)</f>
        <v>#N/A</v>
      </c>
      <c r="V52" s="74"/>
      <c r="W52" s="79"/>
      <c r="X52" s="80" t="s">
        <v>1056</v>
      </c>
      <c r="Y52" s="81">
        <f>VLOOKUP(X52,[1]definitions_list_lookup!$AB$20:$AC$25,2,FALSE)</f>
        <v>1</v>
      </c>
      <c r="Z52" s="80" t="s">
        <v>915</v>
      </c>
      <c r="AA52" s="81">
        <f>VLOOKUP(Z52,[1]definitions_list_lookup!$AT$3:$AU$5,2,FALSE)</f>
        <v>1</v>
      </c>
      <c r="AB52" s="80"/>
      <c r="AC52" s="80"/>
      <c r="AD52" s="82"/>
      <c r="AE52" s="82"/>
      <c r="AF52" s="82"/>
      <c r="AG52" s="82"/>
      <c r="AH52" s="77">
        <v>37</v>
      </c>
      <c r="AI52" s="77">
        <v>90</v>
      </c>
      <c r="AJ52" s="77">
        <v>26</v>
      </c>
      <c r="AK52" s="77">
        <v>180</v>
      </c>
      <c r="AL52" s="70">
        <f t="shared" si="1"/>
        <v>-57.087319209990312</v>
      </c>
      <c r="AM52" s="70">
        <f t="shared" si="2"/>
        <v>302.91268079000969</v>
      </c>
      <c r="AN52" s="70">
        <f t="shared" si="3"/>
        <v>48.088125433175314</v>
      </c>
      <c r="AO52" s="70">
        <f t="shared" si="4"/>
        <v>32.912680790009688</v>
      </c>
      <c r="AP52" s="70">
        <f t="shared" si="5"/>
        <v>41.911874566824686</v>
      </c>
      <c r="AQ52" s="83">
        <f t="shared" si="7"/>
        <v>122.91268079000969</v>
      </c>
      <c r="AR52" s="83">
        <f t="shared" si="6"/>
        <v>41.911874566824686</v>
      </c>
    </row>
    <row r="53" spans="2:44" customFormat="1" ht="15">
      <c r="B53" s="70" t="s">
        <v>1101</v>
      </c>
      <c r="D53" s="70" t="s">
        <v>1100</v>
      </c>
      <c r="E53" s="112">
        <v>42</v>
      </c>
      <c r="F53" s="112">
        <v>2</v>
      </c>
      <c r="G53" s="71" t="str">
        <f t="shared" ref="G53:G100" si="8">E53&amp;"-"&amp;F53</f>
        <v>42-2</v>
      </c>
      <c r="H53" s="70">
        <v>11</v>
      </c>
      <c r="I53" s="70">
        <v>36</v>
      </c>
      <c r="J53" s="72" t="str">
        <f>IF(((VLOOKUP($G53,Depth_Lookup!$A$3:$J$415,9,FALSE))-(I53/100))&gt;=0,"Good","Too Long")</f>
        <v>Good</v>
      </c>
      <c r="K53" s="73">
        <f>(VLOOKUP($G53,Depth_Lookup!$A$3:$J$415,10,FALSE))+(H53/100)</f>
        <v>108.41500000000001</v>
      </c>
      <c r="L53" s="73">
        <f>(VLOOKUP($G53,Depth_Lookup!$A$3:$J$415,10,FALSE))+(I53/100)</f>
        <v>108.66500000000001</v>
      </c>
      <c r="M53" s="74"/>
      <c r="N53" s="74"/>
      <c r="O53" s="72" t="e">
        <f>VLOOKUP(N53,[1]definitions_list_lookup!AB$12:AC$17,2,FALSE)</f>
        <v>#N/A</v>
      </c>
      <c r="P53" s="75"/>
      <c r="Q53" s="72"/>
      <c r="R53" s="76"/>
      <c r="S53" s="77"/>
      <c r="T53" s="78"/>
      <c r="U53" s="72" t="e">
        <f>VLOOKUP(T53,[1]definitions_list_lookup!$AT53:$AU55,2,FALSE)</f>
        <v>#N/A</v>
      </c>
      <c r="V53" s="74"/>
      <c r="W53" s="79"/>
      <c r="X53" s="80" t="s">
        <v>1056</v>
      </c>
      <c r="Y53" s="81">
        <f>VLOOKUP(X53,[1]definitions_list_lookup!$AB$20:$AC$25,2,FALSE)</f>
        <v>1</v>
      </c>
      <c r="Z53" s="80" t="s">
        <v>915</v>
      </c>
      <c r="AA53" s="81">
        <f>VLOOKUP(Z53,[1]definitions_list_lookup!$AT$3:$AU$5,2,FALSE)</f>
        <v>1</v>
      </c>
      <c r="AB53" s="80"/>
      <c r="AC53" s="80"/>
      <c r="AD53" s="82"/>
      <c r="AE53" s="82"/>
      <c r="AF53" s="82"/>
      <c r="AG53" s="82"/>
      <c r="AH53" s="77">
        <v>12</v>
      </c>
      <c r="AI53" s="77">
        <v>90</v>
      </c>
      <c r="AJ53" s="77">
        <v>15</v>
      </c>
      <c r="AK53" s="77">
        <v>180</v>
      </c>
      <c r="AL53" s="70">
        <f t="shared" si="1"/>
        <v>-38.423979221726285</v>
      </c>
      <c r="AM53" s="70">
        <f t="shared" si="2"/>
        <v>321.57602077827369</v>
      </c>
      <c r="AN53" s="70">
        <f t="shared" si="3"/>
        <v>71.118332521694214</v>
      </c>
      <c r="AO53" s="70">
        <f t="shared" si="4"/>
        <v>51.576020778273715</v>
      </c>
      <c r="AP53" s="70">
        <f t="shared" si="5"/>
        <v>18.881667478305786</v>
      </c>
      <c r="AQ53" s="83">
        <f t="shared" si="7"/>
        <v>141.57602077827369</v>
      </c>
      <c r="AR53" s="83">
        <f t="shared" si="6"/>
        <v>18.881667478305786</v>
      </c>
    </row>
    <row r="54" spans="2:44" customFormat="1" ht="15">
      <c r="B54" s="70" t="s">
        <v>1101</v>
      </c>
      <c r="D54" s="70" t="s">
        <v>1100</v>
      </c>
      <c r="E54" s="112">
        <v>42</v>
      </c>
      <c r="F54" s="112">
        <v>3</v>
      </c>
      <c r="G54" s="71" t="str">
        <f t="shared" si="8"/>
        <v>42-3</v>
      </c>
      <c r="H54" s="70">
        <v>42</v>
      </c>
      <c r="I54" s="70">
        <v>67</v>
      </c>
      <c r="J54" s="72" t="str">
        <f>IF(((VLOOKUP($G54,Depth_Lookup!$A$3:$J$415,9,FALSE))-(I54/100))&gt;=0,"Good","Too Long")</f>
        <v>Good</v>
      </c>
      <c r="K54" s="73">
        <f>(VLOOKUP($G54,Depth_Lookup!$A$3:$J$415,10,FALSE))+(H54/100)</f>
        <v>109.705</v>
      </c>
      <c r="L54" s="73">
        <f>(VLOOKUP($G54,Depth_Lookup!$A$3:$J$415,10,FALSE))+(I54/100)</f>
        <v>109.955</v>
      </c>
      <c r="M54" s="74"/>
      <c r="N54" s="74"/>
      <c r="O54" s="72" t="e">
        <f>VLOOKUP(N54,[1]definitions_list_lookup!AB$12:AC$17,2,FALSE)</f>
        <v>#N/A</v>
      </c>
      <c r="P54" s="75"/>
      <c r="Q54" s="72"/>
      <c r="R54" s="76"/>
      <c r="S54" s="77"/>
      <c r="T54" s="78"/>
      <c r="U54" s="72" t="e">
        <f>VLOOKUP(T54,[1]definitions_list_lookup!$AT54:$AU56,2,FALSE)</f>
        <v>#N/A</v>
      </c>
      <c r="V54" s="74"/>
      <c r="W54" s="79"/>
      <c r="X54" s="80" t="s">
        <v>1056</v>
      </c>
      <c r="Y54" s="81">
        <f>VLOOKUP(X54,[1]definitions_list_lookup!$AB$20:$AC$25,2,FALSE)</f>
        <v>1</v>
      </c>
      <c r="Z54" s="80" t="s">
        <v>915</v>
      </c>
      <c r="AA54" s="81">
        <f>VLOOKUP(Z54,[1]definitions_list_lookup!$AT$3:$AU$5,2,FALSE)</f>
        <v>1</v>
      </c>
      <c r="AB54" s="80"/>
      <c r="AC54" s="80"/>
      <c r="AD54" s="82"/>
      <c r="AE54" s="82"/>
      <c r="AF54" s="82"/>
      <c r="AG54" s="82"/>
      <c r="AH54" s="77">
        <v>22</v>
      </c>
      <c r="AI54" s="77">
        <v>90</v>
      </c>
      <c r="AJ54" s="77">
        <v>36</v>
      </c>
      <c r="AK54" s="77">
        <v>180</v>
      </c>
      <c r="AL54" s="70">
        <f t="shared" si="1"/>
        <v>-29.078190403600132</v>
      </c>
      <c r="AM54" s="70">
        <f t="shared" si="2"/>
        <v>330.92180959639984</v>
      </c>
      <c r="AN54" s="70">
        <f t="shared" si="3"/>
        <v>50.262406001226537</v>
      </c>
      <c r="AO54" s="70">
        <f t="shared" si="4"/>
        <v>60.921809596399868</v>
      </c>
      <c r="AP54" s="70">
        <f t="shared" si="5"/>
        <v>39.737593998773463</v>
      </c>
      <c r="AQ54" s="83">
        <f t="shared" si="7"/>
        <v>150.92180959639984</v>
      </c>
      <c r="AR54" s="83">
        <f t="shared" si="6"/>
        <v>39.737593998773463</v>
      </c>
    </row>
    <row r="55" spans="2:44" customFormat="1" ht="15">
      <c r="B55" s="70" t="s">
        <v>1101</v>
      </c>
      <c r="D55" s="111" t="s">
        <v>1100</v>
      </c>
      <c r="E55" s="112">
        <v>43</v>
      </c>
      <c r="F55" s="22">
        <v>1</v>
      </c>
      <c r="G55" s="71" t="str">
        <f t="shared" si="8"/>
        <v>43-1</v>
      </c>
      <c r="H55" s="70">
        <v>45</v>
      </c>
      <c r="I55" s="70">
        <v>78</v>
      </c>
      <c r="J55" s="72" t="str">
        <f>IF(((VLOOKUP($G55,Depth_Lookup!$A$3:$J$415,9,FALSE))-(I55/100))&gt;=0,"Good","Too Long")</f>
        <v>Good</v>
      </c>
      <c r="K55" s="73">
        <f>(VLOOKUP($G55,Depth_Lookup!$A$3:$J$415,10,FALSE))+(H55/100)</f>
        <v>111.15</v>
      </c>
      <c r="L55" s="73">
        <f>(VLOOKUP($G55,Depth_Lookup!$A$3:$J$415,10,FALSE))+(I55/100)</f>
        <v>111.48</v>
      </c>
      <c r="M55" s="74"/>
      <c r="N55" s="74"/>
      <c r="O55" s="72" t="e">
        <f>VLOOKUP(N55,[1]definitions_list_lookup!AB$12:AC$17,2,FALSE)</f>
        <v>#N/A</v>
      </c>
      <c r="P55" s="75"/>
      <c r="Q55" s="72"/>
      <c r="R55" s="76"/>
      <c r="S55" s="77"/>
      <c r="T55" s="78"/>
      <c r="U55" s="72" t="e">
        <f>VLOOKUP(T55,[1]definitions_list_lookup!$AT55:$AU57,2,FALSE)</f>
        <v>#N/A</v>
      </c>
      <c r="V55" s="74"/>
      <c r="W55" s="79"/>
      <c r="X55" s="80" t="s">
        <v>1056</v>
      </c>
      <c r="Y55" s="81">
        <f>VLOOKUP(X55,[1]definitions_list_lookup!$AB$20:$AC$25,2,FALSE)</f>
        <v>1</v>
      </c>
      <c r="Z55" s="80" t="s">
        <v>915</v>
      </c>
      <c r="AA55" s="81">
        <f>VLOOKUP(Z55,[1]definitions_list_lookup!$AT$3:$AU$5,2,FALSE)</f>
        <v>1</v>
      </c>
      <c r="AB55" s="80"/>
      <c r="AC55" s="80"/>
      <c r="AD55" s="82"/>
      <c r="AE55" s="82"/>
      <c r="AF55" s="82"/>
      <c r="AG55" s="82"/>
      <c r="AH55" s="77">
        <v>14</v>
      </c>
      <c r="AI55" s="77">
        <v>90</v>
      </c>
      <c r="AJ55" s="77">
        <v>37</v>
      </c>
      <c r="AK55" s="77">
        <v>0</v>
      </c>
      <c r="AL55" s="70">
        <f t="shared" si="1"/>
        <v>-161.69219882727077</v>
      </c>
      <c r="AM55" s="70">
        <f t="shared" si="2"/>
        <v>198.30780117272923</v>
      </c>
      <c r="AN55" s="70">
        <f t="shared" si="3"/>
        <v>51.559895504299448</v>
      </c>
      <c r="AO55" s="70">
        <f t="shared" si="4"/>
        <v>288.30780117272923</v>
      </c>
      <c r="AP55" s="70">
        <f t="shared" si="5"/>
        <v>38.440104495700552</v>
      </c>
      <c r="AQ55" s="83">
        <f t="shared" si="7"/>
        <v>18.307801172729228</v>
      </c>
      <c r="AR55" s="83">
        <f t="shared" si="6"/>
        <v>38.440104495700552</v>
      </c>
    </row>
    <row r="56" spans="2:44" customFormat="1" ht="15">
      <c r="B56" s="70" t="s">
        <v>1101</v>
      </c>
      <c r="D56" s="70" t="s">
        <v>1100</v>
      </c>
      <c r="E56" s="112">
        <v>43</v>
      </c>
      <c r="F56" s="112">
        <v>2</v>
      </c>
      <c r="G56" s="71" t="str">
        <f t="shared" si="8"/>
        <v>43-2</v>
      </c>
      <c r="H56" s="70">
        <v>22.5</v>
      </c>
      <c r="I56" s="70">
        <v>49</v>
      </c>
      <c r="J56" s="72" t="str">
        <f>IF(((VLOOKUP($G56,Depth_Lookup!$A$3:$J$415,9,FALSE))-(I56/100))&gt;=0,"Good","Too Long")</f>
        <v>Good</v>
      </c>
      <c r="K56" s="73">
        <f>(VLOOKUP($G56,Depth_Lookup!$A$3:$J$415,10,FALSE))+(H56/100)</f>
        <v>111.815</v>
      </c>
      <c r="L56" s="73">
        <f>(VLOOKUP($G56,Depth_Lookup!$A$3:$J$415,10,FALSE))+(I56/100)</f>
        <v>112.08</v>
      </c>
      <c r="M56" s="74"/>
      <c r="N56" s="74"/>
      <c r="O56" s="72" t="e">
        <f>VLOOKUP(N56,[1]definitions_list_lookup!AB$12:AC$17,2,FALSE)</f>
        <v>#N/A</v>
      </c>
      <c r="P56" s="75"/>
      <c r="Q56" s="72"/>
      <c r="R56" s="76"/>
      <c r="S56" s="77"/>
      <c r="T56" s="78"/>
      <c r="U56" s="72" t="e">
        <f>VLOOKUP(T56,[1]definitions_list_lookup!$AT56:$AU58,2,FALSE)</f>
        <v>#N/A</v>
      </c>
      <c r="V56" s="74"/>
      <c r="W56" s="79"/>
      <c r="X56" s="80" t="s">
        <v>1056</v>
      </c>
      <c r="Y56" s="81">
        <f>VLOOKUP(X56,[1]definitions_list_lookup!$AB$20:$AC$25,2,FALSE)</f>
        <v>1</v>
      </c>
      <c r="Z56" s="80" t="s">
        <v>941</v>
      </c>
      <c r="AA56" s="81">
        <f>VLOOKUP(Z56,[1]definitions_list_lookup!$AT$3:$AU$5,2,FALSE)</f>
        <v>2</v>
      </c>
      <c r="AB56" s="80"/>
      <c r="AC56" s="80"/>
      <c r="AD56" s="82"/>
      <c r="AE56" s="82"/>
      <c r="AF56" s="82"/>
      <c r="AG56" s="82"/>
      <c r="AH56" s="77">
        <v>24</v>
      </c>
      <c r="AI56" s="77">
        <v>90</v>
      </c>
      <c r="AJ56" s="77">
        <v>33</v>
      </c>
      <c r="AK56" s="77">
        <v>0</v>
      </c>
      <c r="AL56" s="70">
        <f t="shared" si="1"/>
        <v>-145.56577451654167</v>
      </c>
      <c r="AM56" s="70">
        <f t="shared" si="2"/>
        <v>214.43422548345833</v>
      </c>
      <c r="AN56" s="70">
        <f t="shared" si="3"/>
        <v>51.784001926253993</v>
      </c>
      <c r="AO56" s="70">
        <f t="shared" si="4"/>
        <v>304.43422548345836</v>
      </c>
      <c r="AP56" s="70">
        <f t="shared" si="5"/>
        <v>38.215998073746007</v>
      </c>
      <c r="AQ56" s="83">
        <f t="shared" si="7"/>
        <v>34.434225483458334</v>
      </c>
      <c r="AR56" s="83">
        <f t="shared" si="6"/>
        <v>38.215998073746007</v>
      </c>
    </row>
    <row r="57" spans="2:44" customFormat="1" ht="15">
      <c r="B57" s="70" t="s">
        <v>1101</v>
      </c>
      <c r="D57" s="70" t="s">
        <v>1100</v>
      </c>
      <c r="E57" s="112">
        <v>43</v>
      </c>
      <c r="F57" s="112">
        <v>2</v>
      </c>
      <c r="G57" s="71" t="str">
        <f t="shared" si="8"/>
        <v>43-2</v>
      </c>
      <c r="H57" s="70">
        <v>67</v>
      </c>
      <c r="I57" s="70">
        <v>83</v>
      </c>
      <c r="J57" s="72" t="str">
        <f>IF(((VLOOKUP($G57,Depth_Lookup!$A$3:$J$415,9,FALSE))-(I57/100))&gt;=0,"Good","Too Long")</f>
        <v>Good</v>
      </c>
      <c r="K57" s="73">
        <f>(VLOOKUP($G57,Depth_Lookup!$A$3:$J$415,10,FALSE))+(H57/100)</f>
        <v>112.26</v>
      </c>
      <c r="L57" s="73">
        <f>(VLOOKUP($G57,Depth_Lookup!$A$3:$J$415,10,FALSE))+(I57/100)</f>
        <v>112.42</v>
      </c>
      <c r="M57" s="74"/>
      <c r="N57" s="74"/>
      <c r="O57" s="72" t="e">
        <f>VLOOKUP(N57,[1]definitions_list_lookup!AB$12:AC$17,2,FALSE)</f>
        <v>#N/A</v>
      </c>
      <c r="P57" s="75"/>
      <c r="Q57" s="72"/>
      <c r="R57" s="76"/>
      <c r="S57" s="77"/>
      <c r="T57" s="78"/>
      <c r="U57" s="72" t="e">
        <f>VLOOKUP(T57,[1]definitions_list_lookup!$AT57:$AU59,2,FALSE)</f>
        <v>#N/A</v>
      </c>
      <c r="V57" s="74"/>
      <c r="W57" s="79"/>
      <c r="X57" s="80" t="s">
        <v>1056</v>
      </c>
      <c r="Y57" s="81">
        <f>VLOOKUP(X57,[1]definitions_list_lookup!$AB$20:$AC$25,2,FALSE)</f>
        <v>1</v>
      </c>
      <c r="Z57" s="80" t="s">
        <v>915</v>
      </c>
      <c r="AA57" s="81">
        <f>VLOOKUP(Z57,[1]definitions_list_lookup!$AT$3:$AU$5,2,FALSE)</f>
        <v>1</v>
      </c>
      <c r="AB57" s="80"/>
      <c r="AC57" s="80"/>
      <c r="AD57" s="82"/>
      <c r="AE57" s="82"/>
      <c r="AF57" s="82"/>
      <c r="AG57" s="82"/>
      <c r="AH57" s="77">
        <v>19</v>
      </c>
      <c r="AI57" s="77">
        <v>90</v>
      </c>
      <c r="AJ57" s="77">
        <v>2</v>
      </c>
      <c r="AK57" s="77">
        <v>0</v>
      </c>
      <c r="AL57" s="70">
        <f t="shared" si="1"/>
        <v>-95.790981886419303</v>
      </c>
      <c r="AM57" s="70">
        <f t="shared" si="2"/>
        <v>264.20901811358067</v>
      </c>
      <c r="AN57" s="70">
        <f t="shared" si="3"/>
        <v>70.909576845784073</v>
      </c>
      <c r="AO57" s="70">
        <f t="shared" si="4"/>
        <v>354.20901811358067</v>
      </c>
      <c r="AP57" s="70">
        <f t="shared" si="5"/>
        <v>19.090423154215927</v>
      </c>
      <c r="AQ57" s="83">
        <f t="shared" si="7"/>
        <v>84.209018113580669</v>
      </c>
      <c r="AR57" s="83">
        <f t="shared" si="6"/>
        <v>19.090423154215927</v>
      </c>
    </row>
    <row r="58" spans="2:44" customFormat="1" ht="15">
      <c r="B58" s="70" t="s">
        <v>1101</v>
      </c>
      <c r="D58" s="70" t="s">
        <v>1100</v>
      </c>
      <c r="E58" s="112">
        <v>43</v>
      </c>
      <c r="F58" s="112">
        <v>3</v>
      </c>
      <c r="G58" s="71" t="str">
        <f t="shared" si="8"/>
        <v>43-3</v>
      </c>
      <c r="H58" s="70">
        <v>31</v>
      </c>
      <c r="I58" s="70">
        <v>84</v>
      </c>
      <c r="J58" s="72" t="str">
        <f>IF(((VLOOKUP($G58,Depth_Lookup!$A$3:$J$415,9,FALSE))-(I58/100))&gt;=0,"Good","Too Long")</f>
        <v>Good</v>
      </c>
      <c r="K58" s="73">
        <f>(VLOOKUP($G58,Depth_Lookup!$A$3:$J$415,10,FALSE))+(H58/100)</f>
        <v>112.735</v>
      </c>
      <c r="L58" s="73">
        <f>(VLOOKUP($G58,Depth_Lookup!$A$3:$J$415,10,FALSE))+(I58/100)</f>
        <v>113.265</v>
      </c>
      <c r="M58" s="74"/>
      <c r="N58" s="74"/>
      <c r="O58" s="72" t="e">
        <f>VLOOKUP(N58,[1]definitions_list_lookup!AB$12:AC$17,2,FALSE)</f>
        <v>#N/A</v>
      </c>
      <c r="P58" s="75"/>
      <c r="Q58" s="72"/>
      <c r="R58" s="76"/>
      <c r="S58" s="77"/>
      <c r="T58" s="78"/>
      <c r="U58" s="72" t="e">
        <f>VLOOKUP(T58,[1]definitions_list_lookup!$AT58:$AU60,2,FALSE)</f>
        <v>#N/A</v>
      </c>
      <c r="V58" s="74"/>
      <c r="W58" s="79"/>
      <c r="X58" s="80" t="s">
        <v>1056</v>
      </c>
      <c r="Y58" s="81">
        <f>VLOOKUP(X58,[1]definitions_list_lookup!$AB$20:$AC$25,2,FALSE)</f>
        <v>1</v>
      </c>
      <c r="Z58" s="80" t="s">
        <v>915</v>
      </c>
      <c r="AA58" s="81">
        <f>VLOOKUP(Z58,[1]definitions_list_lookup!$AT$3:$AU$5,2,FALSE)</f>
        <v>1</v>
      </c>
      <c r="AB58" s="80"/>
      <c r="AC58" s="80"/>
      <c r="AD58" s="82"/>
      <c r="AE58" s="82"/>
      <c r="AF58" s="82"/>
      <c r="AG58" s="82"/>
      <c r="AH58" s="77">
        <v>49</v>
      </c>
      <c r="AI58" s="77">
        <v>270</v>
      </c>
      <c r="AJ58" s="77">
        <v>4</v>
      </c>
      <c r="AK58" s="77">
        <v>180</v>
      </c>
      <c r="AL58" s="70">
        <f t="shared" si="1"/>
        <v>86.521473113228467</v>
      </c>
      <c r="AM58" s="70">
        <f t="shared" si="2"/>
        <v>86.521473113228467</v>
      </c>
      <c r="AN58" s="70">
        <f t="shared" si="3"/>
        <v>40.947691545792587</v>
      </c>
      <c r="AO58" s="70">
        <f t="shared" si="4"/>
        <v>176.52147311322847</v>
      </c>
      <c r="AP58" s="70">
        <f t="shared" si="5"/>
        <v>49.052308454207413</v>
      </c>
      <c r="AQ58" s="83">
        <f t="shared" si="7"/>
        <v>266.52147311322847</v>
      </c>
      <c r="AR58" s="83">
        <f t="shared" si="6"/>
        <v>49.052308454207413</v>
      </c>
    </row>
    <row r="59" spans="2:44" customFormat="1" ht="15">
      <c r="B59" s="70" t="s">
        <v>1101</v>
      </c>
      <c r="D59" s="70" t="s">
        <v>1100</v>
      </c>
      <c r="E59" s="112">
        <v>43</v>
      </c>
      <c r="F59" s="112">
        <v>4</v>
      </c>
      <c r="G59" s="71" t="str">
        <f t="shared" si="8"/>
        <v>43-4</v>
      </c>
      <c r="H59" s="70">
        <v>16</v>
      </c>
      <c r="I59" s="70">
        <v>35</v>
      </c>
      <c r="J59" s="72" t="str">
        <f>IF(((VLOOKUP($G59,Depth_Lookup!$A$3:$J$415,9,FALSE))-(I59/100))&gt;=0,"Good","Too Long")</f>
        <v>Good</v>
      </c>
      <c r="K59" s="73">
        <f>(VLOOKUP($G59,Depth_Lookup!$A$3:$J$415,10,FALSE))+(H59/100)</f>
        <v>113.485</v>
      </c>
      <c r="L59" s="73">
        <f>(VLOOKUP($G59,Depth_Lookup!$A$3:$J$415,10,FALSE))+(I59/100)</f>
        <v>113.675</v>
      </c>
      <c r="M59" s="74"/>
      <c r="N59" s="74"/>
      <c r="O59" s="72" t="e">
        <f>VLOOKUP(N59,[1]definitions_list_lookup!AB$12:AC$17,2,FALSE)</f>
        <v>#N/A</v>
      </c>
      <c r="P59" s="75"/>
      <c r="Q59" s="72"/>
      <c r="R59" s="76"/>
      <c r="S59" s="77"/>
      <c r="T59" s="78"/>
      <c r="U59" s="72" t="e">
        <f>VLOOKUP(T59,[1]definitions_list_lookup!$AT59:$AU61,2,FALSE)</f>
        <v>#N/A</v>
      </c>
      <c r="V59" s="74"/>
      <c r="W59" s="79"/>
      <c r="X59" s="80" t="s">
        <v>1056</v>
      </c>
      <c r="Y59" s="81">
        <f>VLOOKUP(X59,[1]definitions_list_lookup!$AB$20:$AC$25,2,FALSE)</f>
        <v>1</v>
      </c>
      <c r="Z59" s="80" t="s">
        <v>915</v>
      </c>
      <c r="AA59" s="81">
        <f>VLOOKUP(Z59,[1]definitions_list_lookup!$AT$3:$AU$5,2,FALSE)</f>
        <v>1</v>
      </c>
      <c r="AB59" s="80"/>
      <c r="AC59" s="80"/>
      <c r="AD59" s="82"/>
      <c r="AE59" s="82"/>
      <c r="AF59" s="82"/>
      <c r="AG59" s="82"/>
      <c r="AH59" s="77">
        <v>19</v>
      </c>
      <c r="AI59" s="77">
        <v>270</v>
      </c>
      <c r="AJ59" s="77">
        <v>13</v>
      </c>
      <c r="AK59" s="77">
        <v>180</v>
      </c>
      <c r="AL59" s="70">
        <f t="shared" si="1"/>
        <v>56.158545930378125</v>
      </c>
      <c r="AM59" s="70">
        <f t="shared" si="2"/>
        <v>56.158545930378125</v>
      </c>
      <c r="AN59" s="70">
        <f t="shared" si="3"/>
        <v>67.482963223069433</v>
      </c>
      <c r="AO59" s="70">
        <f t="shared" si="4"/>
        <v>146.15854593037812</v>
      </c>
      <c r="AP59" s="70">
        <f t="shared" si="5"/>
        <v>22.517036776930567</v>
      </c>
      <c r="AQ59" s="83">
        <f t="shared" si="7"/>
        <v>236.15854593037812</v>
      </c>
      <c r="AR59" s="83">
        <f t="shared" si="6"/>
        <v>22.517036776930567</v>
      </c>
    </row>
    <row r="60" spans="2:44" customFormat="1" ht="15">
      <c r="B60" s="70" t="s">
        <v>1101</v>
      </c>
      <c r="D60" s="70" t="s">
        <v>1100</v>
      </c>
      <c r="E60" s="112">
        <v>44</v>
      </c>
      <c r="F60" s="112">
        <v>1</v>
      </c>
      <c r="G60" s="71" t="str">
        <f t="shared" si="8"/>
        <v>44-1</v>
      </c>
      <c r="H60" s="70">
        <v>28</v>
      </c>
      <c r="I60" s="70">
        <v>87</v>
      </c>
      <c r="J60" s="72" t="str">
        <f>IF(((VLOOKUP($G60,Depth_Lookup!$A$3:$J$415,9,FALSE))-(I60/100))&gt;=0,"Good","Too Long")</f>
        <v>Good</v>
      </c>
      <c r="K60" s="73">
        <f>(VLOOKUP($G60,Depth_Lookup!$A$3:$J$415,10,FALSE))+(H60/100)</f>
        <v>113.98</v>
      </c>
      <c r="L60" s="73">
        <f>(VLOOKUP($G60,Depth_Lookup!$A$3:$J$415,10,FALSE))+(I60/100)</f>
        <v>114.57000000000001</v>
      </c>
      <c r="M60" s="74"/>
      <c r="N60" s="74"/>
      <c r="O60" s="72" t="e">
        <f>VLOOKUP(N60,[1]definitions_list_lookup!AB$12:AC$17,2,FALSE)</f>
        <v>#N/A</v>
      </c>
      <c r="P60" s="75"/>
      <c r="Q60" s="72"/>
      <c r="R60" s="76"/>
      <c r="S60" s="77"/>
      <c r="T60" s="78"/>
      <c r="U60" s="72" t="e">
        <f>VLOOKUP(T60,[1]definitions_list_lookup!$AT60:$AU62,2,FALSE)</f>
        <v>#N/A</v>
      </c>
      <c r="V60" s="74"/>
      <c r="W60" s="79"/>
      <c r="X60" s="80" t="s">
        <v>1056</v>
      </c>
      <c r="Y60" s="81">
        <f>VLOOKUP(X60,[1]definitions_list_lookup!$AB$20:$AC$25,2,FALSE)</f>
        <v>1</v>
      </c>
      <c r="Z60" s="80" t="s">
        <v>915</v>
      </c>
      <c r="AA60" s="81">
        <f>VLOOKUP(Z60,[1]definitions_list_lookup!$AT$3:$AU$5,2,FALSE)</f>
        <v>1</v>
      </c>
      <c r="AB60" s="80"/>
      <c r="AC60" s="80"/>
      <c r="AD60" s="82"/>
      <c r="AE60" s="82"/>
      <c r="AF60" s="82"/>
      <c r="AG60" s="82"/>
      <c r="AH60" s="77">
        <v>3</v>
      </c>
      <c r="AI60" s="77">
        <v>90</v>
      </c>
      <c r="AJ60" s="77">
        <v>31</v>
      </c>
      <c r="AK60" s="77">
        <v>0</v>
      </c>
      <c r="AL60" s="70">
        <f t="shared" si="1"/>
        <v>-175.01520894462055</v>
      </c>
      <c r="AM60" s="70">
        <f t="shared" si="2"/>
        <v>184.98479105537945</v>
      </c>
      <c r="AN60" s="70">
        <f t="shared" si="3"/>
        <v>58.904064264492128</v>
      </c>
      <c r="AO60" s="70">
        <f t="shared" si="4"/>
        <v>274.98479105537945</v>
      </c>
      <c r="AP60" s="70">
        <f t="shared" si="5"/>
        <v>31.095935735507872</v>
      </c>
      <c r="AQ60" s="83">
        <f t="shared" si="7"/>
        <v>4.9847910553794463</v>
      </c>
      <c r="AR60" s="83">
        <f t="shared" si="6"/>
        <v>31.095935735507872</v>
      </c>
    </row>
    <row r="61" spans="2:44" customFormat="1" ht="15">
      <c r="B61" s="70" t="s">
        <v>1101</v>
      </c>
      <c r="D61" s="70" t="s">
        <v>1100</v>
      </c>
      <c r="E61" s="112">
        <v>44</v>
      </c>
      <c r="F61" s="112">
        <v>3</v>
      </c>
      <c r="G61" s="71" t="str">
        <f t="shared" si="8"/>
        <v>44-3</v>
      </c>
      <c r="H61" s="70">
        <v>53</v>
      </c>
      <c r="I61" s="70">
        <v>89</v>
      </c>
      <c r="J61" s="72" t="str">
        <f>IF(((VLOOKUP($G61,Depth_Lookup!$A$3:$J$415,9,FALSE))-(I61/100))&gt;=0,"Good","Too Long")</f>
        <v>Good</v>
      </c>
      <c r="K61" s="73">
        <f>(VLOOKUP($G61,Depth_Lookup!$A$3:$J$415,10,FALSE))+(H61/100)</f>
        <v>115.675</v>
      </c>
      <c r="L61" s="73">
        <f>(VLOOKUP($G61,Depth_Lookup!$A$3:$J$415,10,FALSE))+(I61/100)</f>
        <v>116.035</v>
      </c>
      <c r="M61" s="74"/>
      <c r="N61" s="74"/>
      <c r="O61" s="72" t="e">
        <f>VLOOKUP(N61,[1]definitions_list_lookup!AB$12:AC$17,2,FALSE)</f>
        <v>#N/A</v>
      </c>
      <c r="P61" s="75"/>
      <c r="Q61" s="72"/>
      <c r="R61" s="76"/>
      <c r="S61" s="77"/>
      <c r="T61" s="78"/>
      <c r="U61" s="72" t="e">
        <f>VLOOKUP(T61,[1]definitions_list_lookup!$AT61:$AU63,2,FALSE)</f>
        <v>#N/A</v>
      </c>
      <c r="V61" s="74"/>
      <c r="W61" s="79"/>
      <c r="X61" s="80" t="s">
        <v>1056</v>
      </c>
      <c r="Y61" s="81">
        <f>VLOOKUP(X61,[1]definitions_list_lookup!$AB$20:$AC$25,2,FALSE)</f>
        <v>1</v>
      </c>
      <c r="Z61" s="80" t="s">
        <v>889</v>
      </c>
      <c r="AA61" s="81">
        <f>VLOOKUP(Z61,[1]definitions_list_lookup!$AT$3:$AU$5,2,FALSE)</f>
        <v>0</v>
      </c>
      <c r="AB61" s="80"/>
      <c r="AC61" s="80"/>
      <c r="AD61" s="82"/>
      <c r="AE61" s="82"/>
      <c r="AF61" s="82"/>
      <c r="AG61" s="82"/>
      <c r="AH61" s="77">
        <v>44</v>
      </c>
      <c r="AI61" s="77">
        <v>90</v>
      </c>
      <c r="AJ61" s="77">
        <v>31</v>
      </c>
      <c r="AK61" s="77">
        <v>0</v>
      </c>
      <c r="AL61" s="70">
        <f t="shared" si="1"/>
        <v>-121.89026158063355</v>
      </c>
      <c r="AM61" s="70">
        <f t="shared" si="2"/>
        <v>238.10973841936647</v>
      </c>
      <c r="AN61" s="70">
        <f t="shared" si="3"/>
        <v>41.322869152543468</v>
      </c>
      <c r="AO61" s="70">
        <f t="shared" si="4"/>
        <v>328.10973841936647</v>
      </c>
      <c r="AP61" s="70">
        <f t="shared" si="5"/>
        <v>48.677130847456532</v>
      </c>
      <c r="AQ61" s="83">
        <f t="shared" si="7"/>
        <v>58.109738419366465</v>
      </c>
      <c r="AR61" s="83">
        <f t="shared" si="6"/>
        <v>48.677130847456532</v>
      </c>
    </row>
    <row r="62" spans="2:44" customFormat="1" ht="15">
      <c r="B62" s="70" t="s">
        <v>1101</v>
      </c>
      <c r="D62" s="70" t="s">
        <v>1100</v>
      </c>
      <c r="E62" s="112">
        <v>44</v>
      </c>
      <c r="F62" s="112">
        <v>4</v>
      </c>
      <c r="G62" s="71" t="str">
        <f t="shared" si="8"/>
        <v>44-4</v>
      </c>
      <c r="H62" s="70">
        <v>0</v>
      </c>
      <c r="I62" s="70">
        <v>25</v>
      </c>
      <c r="J62" s="72" t="str">
        <f>IF(((VLOOKUP($G62,Depth_Lookup!$A$3:$J$415,9,FALSE))-(I62/100))&gt;=0,"Good","Too Long")</f>
        <v>Good</v>
      </c>
      <c r="K62" s="73">
        <f>(VLOOKUP($G62,Depth_Lookup!$A$3:$J$415,10,FALSE))+(H62/100)</f>
        <v>116.045</v>
      </c>
      <c r="L62" s="73">
        <f>(VLOOKUP($G62,Depth_Lookup!$A$3:$J$415,10,FALSE))+(I62/100)</f>
        <v>116.295</v>
      </c>
      <c r="M62" s="74"/>
      <c r="N62" s="74"/>
      <c r="O62" s="72" t="e">
        <f>VLOOKUP(N62,[1]definitions_list_lookup!AB$12:AC$17,2,FALSE)</f>
        <v>#N/A</v>
      </c>
      <c r="P62" s="75"/>
      <c r="Q62" s="72"/>
      <c r="R62" s="76"/>
      <c r="S62" s="77"/>
      <c r="T62" s="78"/>
      <c r="U62" s="72" t="e">
        <f>VLOOKUP(T62,[1]definitions_list_lookup!$AT62:$AU64,2,FALSE)</f>
        <v>#N/A</v>
      </c>
      <c r="V62" s="74"/>
      <c r="W62" s="79"/>
      <c r="X62" s="80" t="s">
        <v>1056</v>
      </c>
      <c r="Y62" s="81">
        <f>VLOOKUP(X62,[1]definitions_list_lookup!$AB$20:$AC$25,2,FALSE)</f>
        <v>1</v>
      </c>
      <c r="Z62" s="80" t="s">
        <v>915</v>
      </c>
      <c r="AA62" s="81">
        <f>VLOOKUP(Z62,[1]definitions_list_lookup!$AT$3:$AU$5,2,FALSE)</f>
        <v>1</v>
      </c>
      <c r="AB62" s="80"/>
      <c r="AC62" s="80"/>
      <c r="AD62" s="82"/>
      <c r="AE62" s="82"/>
      <c r="AF62" s="82"/>
      <c r="AG62" s="82"/>
      <c r="AH62" s="77">
        <v>12</v>
      </c>
      <c r="AI62" s="77">
        <v>270</v>
      </c>
      <c r="AJ62" s="77">
        <v>36</v>
      </c>
      <c r="AK62" s="77">
        <v>0</v>
      </c>
      <c r="AL62" s="70">
        <f t="shared" si="1"/>
        <v>163.69268756732765</v>
      </c>
      <c r="AM62" s="70">
        <f t="shared" si="2"/>
        <v>163.69268756732765</v>
      </c>
      <c r="AN62" s="70">
        <f t="shared" si="3"/>
        <v>52.874390719455199</v>
      </c>
      <c r="AO62" s="70">
        <f t="shared" si="4"/>
        <v>253.69268756732765</v>
      </c>
      <c r="AP62" s="70">
        <f t="shared" si="5"/>
        <v>37.125609280544801</v>
      </c>
      <c r="AQ62" s="83">
        <f t="shared" si="7"/>
        <v>343.69268756732765</v>
      </c>
      <c r="AR62" s="83">
        <f t="shared" si="6"/>
        <v>37.125609280544801</v>
      </c>
    </row>
    <row r="63" spans="2:44" customFormat="1" ht="15">
      <c r="B63" s="70" t="s">
        <v>1101</v>
      </c>
      <c r="D63" s="70" t="s">
        <v>1100</v>
      </c>
      <c r="E63" s="112">
        <v>44</v>
      </c>
      <c r="F63" s="112">
        <v>4</v>
      </c>
      <c r="G63" s="71" t="str">
        <f t="shared" si="8"/>
        <v>44-4</v>
      </c>
      <c r="H63" s="70">
        <v>72</v>
      </c>
      <c r="I63" s="70">
        <v>84</v>
      </c>
      <c r="J63" s="72" t="str">
        <f>IF(((VLOOKUP($G63,Depth_Lookup!$A$3:$J$415,9,FALSE))-(I63/100))&gt;=0,"Good","Too Long")</f>
        <v>Good</v>
      </c>
      <c r="K63" s="73">
        <f>(VLOOKUP($G63,Depth_Lookup!$A$3:$J$415,10,FALSE))+(H63/100)</f>
        <v>116.765</v>
      </c>
      <c r="L63" s="73">
        <f>(VLOOKUP($G63,Depth_Lookup!$A$3:$J$415,10,FALSE))+(I63/100)</f>
        <v>116.88500000000001</v>
      </c>
      <c r="M63" s="74"/>
      <c r="N63" s="74"/>
      <c r="O63" s="72" t="e">
        <f>VLOOKUP(N63,[1]definitions_list_lookup!AB$12:AC$17,2,FALSE)</f>
        <v>#N/A</v>
      </c>
      <c r="P63" s="75"/>
      <c r="Q63" s="72"/>
      <c r="R63" s="76"/>
      <c r="S63" s="77"/>
      <c r="T63" s="78"/>
      <c r="U63" s="72" t="e">
        <f>VLOOKUP(T63,[1]definitions_list_lookup!$AT63:$AU65,2,FALSE)</f>
        <v>#N/A</v>
      </c>
      <c r="V63" s="74"/>
      <c r="W63" s="79"/>
      <c r="X63" s="80" t="s">
        <v>1056</v>
      </c>
      <c r="Y63" s="81">
        <f>VLOOKUP(X63,[1]definitions_list_lookup!$AB$20:$AC$25,2,FALSE)</f>
        <v>1</v>
      </c>
      <c r="Z63" s="80" t="s">
        <v>915</v>
      </c>
      <c r="AA63" s="81">
        <f>VLOOKUP(Z63,[1]definitions_list_lookup!$AT$3:$AU$5,2,FALSE)</f>
        <v>1</v>
      </c>
      <c r="AB63" s="80"/>
      <c r="AC63" s="80"/>
      <c r="AD63" s="82"/>
      <c r="AE63" s="82"/>
      <c r="AF63" s="82"/>
      <c r="AG63" s="82"/>
      <c r="AH63" s="77">
        <v>4</v>
      </c>
      <c r="AI63" s="77">
        <v>270</v>
      </c>
      <c r="AJ63" s="77">
        <v>32</v>
      </c>
      <c r="AK63" s="77">
        <v>0</v>
      </c>
      <c r="AL63" s="70">
        <f t="shared" si="1"/>
        <v>173.61480731722315</v>
      </c>
      <c r="AM63" s="70">
        <f t="shared" si="2"/>
        <v>173.61480731722315</v>
      </c>
      <c r="AN63" s="70">
        <f t="shared" si="3"/>
        <v>57.839558473254108</v>
      </c>
      <c r="AO63" s="70">
        <f t="shared" si="4"/>
        <v>263.61480731722315</v>
      </c>
      <c r="AP63" s="70">
        <f t="shared" si="5"/>
        <v>32.160441526745892</v>
      </c>
      <c r="AQ63" s="83">
        <f t="shared" si="7"/>
        <v>353.61480731722315</v>
      </c>
      <c r="AR63" s="83">
        <f t="shared" si="6"/>
        <v>32.160441526745892</v>
      </c>
    </row>
    <row r="64" spans="2:44" customFormat="1" ht="15">
      <c r="B64" s="70" t="s">
        <v>1101</v>
      </c>
      <c r="D64" s="111" t="s">
        <v>1100</v>
      </c>
      <c r="E64" s="112">
        <v>45</v>
      </c>
      <c r="F64" s="112">
        <v>1</v>
      </c>
      <c r="G64" s="71" t="str">
        <f t="shared" si="8"/>
        <v>45-1</v>
      </c>
      <c r="H64" s="70">
        <v>0</v>
      </c>
      <c r="I64" s="70">
        <v>11</v>
      </c>
      <c r="J64" s="72" t="str">
        <f>IF(((VLOOKUP($G64,Depth_Lookup!$A$3:$J$415,9,FALSE))-(I64/100))&gt;=0,"Good","Too Long")</f>
        <v>Good</v>
      </c>
      <c r="K64" s="73">
        <f>(VLOOKUP($G64,Depth_Lookup!$A$3:$J$415,10,FALSE))+(H64/100)</f>
        <v>116.7</v>
      </c>
      <c r="L64" s="73">
        <f>(VLOOKUP($G64,Depth_Lookup!$A$3:$J$415,10,FALSE))+(I64/100)</f>
        <v>116.81</v>
      </c>
      <c r="M64" s="74"/>
      <c r="N64" s="74"/>
      <c r="O64" s="72" t="e">
        <f>VLOOKUP(N64,[1]definitions_list_lookup!AB$12:AC$17,2,FALSE)</f>
        <v>#N/A</v>
      </c>
      <c r="P64" s="75"/>
      <c r="Q64" s="72"/>
      <c r="R64" s="76"/>
      <c r="S64" s="77"/>
      <c r="T64" s="78"/>
      <c r="U64" s="72" t="e">
        <f>VLOOKUP(T64,[1]definitions_list_lookup!$AT64:$AU66,2,FALSE)</f>
        <v>#N/A</v>
      </c>
      <c r="V64" s="74"/>
      <c r="W64" s="79"/>
      <c r="X64" s="80" t="s">
        <v>1059</v>
      </c>
      <c r="Y64" s="81">
        <f>VLOOKUP(X64,[1]definitions_list_lookup!$AB$20:$AC$25,2,FALSE)</f>
        <v>2</v>
      </c>
      <c r="Z64" s="80" t="s">
        <v>915</v>
      </c>
      <c r="AA64" s="81">
        <f>VLOOKUP(Z64,[1]definitions_list_lookup!$AT$3:$AU$5,2,FALSE)</f>
        <v>1</v>
      </c>
      <c r="AB64" s="80"/>
      <c r="AC64" s="80"/>
      <c r="AD64" s="82"/>
      <c r="AE64" s="82"/>
      <c r="AF64" s="82"/>
      <c r="AG64" s="82"/>
      <c r="AH64" s="77">
        <v>22</v>
      </c>
      <c r="AI64" s="77">
        <v>270</v>
      </c>
      <c r="AJ64" s="77">
        <v>15</v>
      </c>
      <c r="AK64" s="77">
        <v>0</v>
      </c>
      <c r="AL64" s="70">
        <f t="shared" si="1"/>
        <v>123.55223900657148</v>
      </c>
      <c r="AM64" s="70">
        <f t="shared" si="2"/>
        <v>123.55223900657148</v>
      </c>
      <c r="AN64" s="70">
        <f t="shared" si="3"/>
        <v>64.135752726542336</v>
      </c>
      <c r="AO64" s="70">
        <f t="shared" si="4"/>
        <v>213.55223900657148</v>
      </c>
      <c r="AP64" s="70">
        <f t="shared" si="5"/>
        <v>25.864247273457664</v>
      </c>
      <c r="AQ64" s="83">
        <f t="shared" si="7"/>
        <v>303.55223900657148</v>
      </c>
      <c r="AR64" s="83">
        <f t="shared" si="6"/>
        <v>25.864247273457664</v>
      </c>
    </row>
    <row r="65" spans="1:44" ht="15">
      <c r="A65"/>
      <c r="B65" s="70" t="s">
        <v>1101</v>
      </c>
      <c r="C65"/>
      <c r="D65" s="70" t="s">
        <v>1100</v>
      </c>
      <c r="E65" s="112">
        <v>45</v>
      </c>
      <c r="F65" s="112">
        <v>3</v>
      </c>
      <c r="G65" s="71" t="str">
        <f t="shared" si="8"/>
        <v>45-3</v>
      </c>
      <c r="H65" s="70">
        <v>58</v>
      </c>
      <c r="I65" s="70">
        <v>75</v>
      </c>
      <c r="J65" s="72" t="str">
        <f>IF(((VLOOKUP($G65,Depth_Lookup!$A$3:$J$415,9,FALSE))-(I65/100))&gt;=0,"Good","Too Long")</f>
        <v>Good</v>
      </c>
      <c r="K65" s="73">
        <f>(VLOOKUP($G65,Depth_Lookup!$A$3:$J$415,10,FALSE))+(H65/100)</f>
        <v>118.81</v>
      </c>
      <c r="L65" s="73">
        <f>(VLOOKUP($G65,Depth_Lookup!$A$3:$J$415,10,FALSE))+(I65/100)</f>
        <v>118.98</v>
      </c>
      <c r="M65" s="74"/>
      <c r="N65" s="74"/>
      <c r="O65" s="72" t="e">
        <f>VLOOKUP(N65,[1]definitions_list_lookup!AB$12:AC$17,2,FALSE)</f>
        <v>#N/A</v>
      </c>
      <c r="P65" s="75"/>
      <c r="Q65" s="72"/>
      <c r="R65" s="76"/>
      <c r="S65" s="77"/>
      <c r="T65" s="78"/>
      <c r="U65" s="72" t="e">
        <f>VLOOKUP(T65,[1]definitions_list_lookup!$AT65:$AU67,2,FALSE)</f>
        <v>#N/A</v>
      </c>
      <c r="V65" s="74"/>
      <c r="W65" s="79"/>
      <c r="X65" s="80" t="s">
        <v>1059</v>
      </c>
      <c r="Y65" s="81">
        <f>VLOOKUP(X65,[1]definitions_list_lookup!$AB$20:$AC$25,2,FALSE)</f>
        <v>2</v>
      </c>
      <c r="Z65" s="80" t="s">
        <v>915</v>
      </c>
      <c r="AA65" s="81">
        <f>VLOOKUP(Z65,[1]definitions_list_lookup!$AT$3:$AU$5,2,FALSE)</f>
        <v>1</v>
      </c>
      <c r="AB65" s="80"/>
      <c r="AC65" s="80"/>
      <c r="AD65" s="82"/>
      <c r="AE65" s="82"/>
      <c r="AF65" s="82"/>
      <c r="AG65" s="82"/>
      <c r="AH65" s="77">
        <v>5</v>
      </c>
      <c r="AI65" s="77">
        <v>270</v>
      </c>
      <c r="AJ65" s="77">
        <v>3</v>
      </c>
      <c r="AK65" s="77">
        <v>0</v>
      </c>
      <c r="AL65" s="70">
        <f t="shared" si="1"/>
        <v>120.92260626992794</v>
      </c>
      <c r="AM65" s="70">
        <f t="shared" si="2"/>
        <v>120.92260626992794</v>
      </c>
      <c r="AN65" s="70">
        <f t="shared" si="3"/>
        <v>84.17685049823568</v>
      </c>
      <c r="AO65" s="70">
        <f t="shared" si="4"/>
        <v>210.92260626992794</v>
      </c>
      <c r="AP65" s="70">
        <f t="shared" si="5"/>
        <v>5.8231495017643198</v>
      </c>
      <c r="AQ65" s="83">
        <f t="shared" si="7"/>
        <v>300.92260626992794</v>
      </c>
      <c r="AR65" s="83">
        <f t="shared" si="6"/>
        <v>5.8231495017643198</v>
      </c>
    </row>
    <row r="66" spans="1:44" ht="15">
      <c r="A66"/>
      <c r="B66" s="70" t="s">
        <v>1101</v>
      </c>
      <c r="C66"/>
      <c r="D66" s="70" t="s">
        <v>1100</v>
      </c>
      <c r="E66" s="112">
        <v>45</v>
      </c>
      <c r="F66" s="112">
        <v>4</v>
      </c>
      <c r="G66" s="71" t="str">
        <f t="shared" si="8"/>
        <v>45-4</v>
      </c>
      <c r="H66" s="70">
        <v>0</v>
      </c>
      <c r="I66" s="70">
        <v>36</v>
      </c>
      <c r="J66" s="72" t="str">
        <f>IF(((VLOOKUP($G66,Depth_Lookup!$A$3:$J$415,9,FALSE))-(I66/100))&gt;=0,"Good","Too Long")</f>
        <v>Good</v>
      </c>
      <c r="K66" s="73">
        <f>(VLOOKUP($G66,Depth_Lookup!$A$3:$J$415,10,FALSE))+(H66/100)</f>
        <v>119.01</v>
      </c>
      <c r="L66" s="73">
        <f>(VLOOKUP($G66,Depth_Lookup!$A$3:$J$415,10,FALSE))+(I66/100)</f>
        <v>119.37</v>
      </c>
      <c r="M66" s="74"/>
      <c r="N66" s="74"/>
      <c r="O66" s="72" t="e">
        <f>VLOOKUP(N66,[1]definitions_list_lookup!AB$12:AC$17,2,FALSE)</f>
        <v>#N/A</v>
      </c>
      <c r="P66" s="75"/>
      <c r="Q66" s="72"/>
      <c r="R66" s="76"/>
      <c r="S66" s="77"/>
      <c r="T66" s="78"/>
      <c r="U66" s="72" t="e">
        <f>VLOOKUP(T66,[1]definitions_list_lookup!$AT66:$AU68,2,FALSE)</f>
        <v>#N/A</v>
      </c>
      <c r="V66" s="74"/>
      <c r="W66" s="79"/>
      <c r="X66" s="80" t="s">
        <v>1056</v>
      </c>
      <c r="Y66" s="81">
        <f>VLOOKUP(X66,[1]definitions_list_lookup!$AB$20:$AC$25,2,FALSE)</f>
        <v>1</v>
      </c>
      <c r="Z66" s="80" t="s">
        <v>915</v>
      </c>
      <c r="AA66" s="81">
        <f>VLOOKUP(Z66,[1]definitions_list_lookup!$AT$3:$AU$5,2,FALSE)</f>
        <v>1</v>
      </c>
      <c r="AB66" s="80"/>
      <c r="AC66" s="80"/>
      <c r="AD66" s="82"/>
      <c r="AE66" s="82"/>
      <c r="AF66" s="82"/>
      <c r="AG66" s="82"/>
      <c r="AH66" s="77">
        <v>37</v>
      </c>
      <c r="AI66" s="77">
        <v>90</v>
      </c>
      <c r="AJ66" s="77">
        <v>17</v>
      </c>
      <c r="AK66" s="77">
        <v>0</v>
      </c>
      <c r="AL66" s="70">
        <f t="shared" si="1"/>
        <v>-112.08329574253881</v>
      </c>
      <c r="AM66" s="70">
        <f t="shared" si="2"/>
        <v>247.91670425746119</v>
      </c>
      <c r="AN66" s="70">
        <f t="shared" si="3"/>
        <v>50.881551504507378</v>
      </c>
      <c r="AO66" s="70">
        <f t="shared" si="4"/>
        <v>337.91670425746122</v>
      </c>
      <c r="AP66" s="70">
        <f t="shared" si="5"/>
        <v>39.118448495492622</v>
      </c>
      <c r="AQ66" s="83">
        <f t="shared" si="7"/>
        <v>67.916704257461191</v>
      </c>
      <c r="AR66" s="83">
        <f t="shared" si="6"/>
        <v>39.118448495492622</v>
      </c>
    </row>
    <row r="67" spans="1:44" ht="15">
      <c r="A67"/>
      <c r="B67" s="70" t="s">
        <v>1101</v>
      </c>
      <c r="C67"/>
      <c r="D67" s="70" t="s">
        <v>1100</v>
      </c>
      <c r="E67" s="112">
        <v>46</v>
      </c>
      <c r="F67" s="112">
        <v>2</v>
      </c>
      <c r="G67" s="71" t="str">
        <f t="shared" si="8"/>
        <v>46-2</v>
      </c>
      <c r="H67" s="70">
        <v>42</v>
      </c>
      <c r="I67" s="70">
        <v>53</v>
      </c>
      <c r="J67" s="72" t="str">
        <f>IF(((VLOOKUP($G67,Depth_Lookup!$A$3:$J$415,9,FALSE))-(I67/100))&gt;=0,"Good","Too Long")</f>
        <v>Good</v>
      </c>
      <c r="K67" s="73">
        <f>(VLOOKUP($G67,Depth_Lookup!$A$3:$J$415,10,FALSE))+(H67/100)</f>
        <v>120.88500000000001</v>
      </c>
      <c r="L67" s="73">
        <f>(VLOOKUP($G67,Depth_Lookup!$A$3:$J$415,10,FALSE))+(I67/100)</f>
        <v>120.995</v>
      </c>
      <c r="M67" s="74"/>
      <c r="N67" s="74"/>
      <c r="O67" s="72" t="e">
        <f>VLOOKUP(N67,[1]definitions_list_lookup!AB$12:AC$17,2,FALSE)</f>
        <v>#N/A</v>
      </c>
      <c r="P67" s="75"/>
      <c r="Q67" s="72"/>
      <c r="R67" s="76"/>
      <c r="S67" s="77"/>
      <c r="T67" s="78"/>
      <c r="U67" s="72" t="e">
        <f>VLOOKUP(T67,[1]definitions_list_lookup!$AT67:$AU69,2,FALSE)</f>
        <v>#N/A</v>
      </c>
      <c r="V67" s="74"/>
      <c r="W67" s="79"/>
      <c r="X67" s="80" t="s">
        <v>1056</v>
      </c>
      <c r="Y67" s="81">
        <f>VLOOKUP(X67,[1]definitions_list_lookup!$AB$20:$AC$25,2,FALSE)</f>
        <v>1</v>
      </c>
      <c r="Z67" s="80" t="s">
        <v>889</v>
      </c>
      <c r="AA67" s="81">
        <f>VLOOKUP(Z67,[1]definitions_list_lookup!$AT$3:$AU$5,2,FALSE)</f>
        <v>0</v>
      </c>
      <c r="AB67" s="80"/>
      <c r="AC67" s="80"/>
      <c r="AD67" s="82"/>
      <c r="AE67" s="82"/>
      <c r="AF67" s="82"/>
      <c r="AG67" s="82"/>
      <c r="AH67" s="77">
        <v>42</v>
      </c>
      <c r="AI67" s="77">
        <v>90</v>
      </c>
      <c r="AJ67" s="77">
        <v>51</v>
      </c>
      <c r="AK67" s="77">
        <v>180</v>
      </c>
      <c r="AL67" s="70">
        <f t="shared" ref="AL67:AL114" si="9">+(IF($AI67&lt;$AK67,((MIN($AK67,$AI67)+(DEGREES(ATAN((TAN(RADIANS($AJ67))/((TAN(RADIANS($AH67))*SIN(RADIANS(ABS($AI67-$AK67))))))-(COS(RADIANS(ABS($AI67-$AK67)))/SIN(RADIANS(ABS($AI67-$AK67)))))))-180)),((MAX($AK67,$AI67)-(DEGREES(ATAN((TAN(RADIANS($AJ67))/((TAN(RADIANS($AH67))*SIN(RADIANS(ABS($AI67-$AK67))))))-(COS(RADIANS(ABS($AI67-$AK67)))/SIN(RADIANS(ABS($AI67-$AK67)))))))-180))))</f>
        <v>-36.09701778654852</v>
      </c>
      <c r="AM67" s="70">
        <f t="shared" ref="AM67:AM114" si="10">IF($AL67&gt;0,$AL67,360+$AL67)</f>
        <v>323.90298221345148</v>
      </c>
      <c r="AN67" s="70">
        <f t="shared" ref="AN67:AN114" si="11">+ABS(DEGREES(ATAN((COS(RADIANS(ABS($AL67+180-(IF($AI67&gt;$AK67,MAX($AJ67,$AI67),MIN($AI67,$AK67))))))/(TAN(RADIANS($AH67)))))))</f>
        <v>33.19761202353871</v>
      </c>
      <c r="AO67" s="70">
        <f t="shared" ref="AO67:AO114" si="12">+IF(($AL67+90)&gt;0,$AL67+90,$AL67+450)</f>
        <v>53.90298221345148</v>
      </c>
      <c r="AP67" s="70">
        <f t="shared" ref="AP67:AP114" si="13">-$AN67+90</f>
        <v>56.80238797646129</v>
      </c>
      <c r="AQ67" s="83">
        <f t="shared" si="7"/>
        <v>143.90298221345148</v>
      </c>
      <c r="AR67" s="83">
        <f t="shared" ref="AR67:AR114" si="14">-$AN67+90</f>
        <v>56.80238797646129</v>
      </c>
    </row>
    <row r="68" spans="1:44" ht="15">
      <c r="A68"/>
      <c r="B68" s="70" t="s">
        <v>1101</v>
      </c>
      <c r="C68"/>
      <c r="D68" s="70" t="s">
        <v>1100</v>
      </c>
      <c r="E68" s="112">
        <v>46</v>
      </c>
      <c r="F68" s="112">
        <v>3</v>
      </c>
      <c r="G68" s="71" t="str">
        <f t="shared" si="8"/>
        <v>46-3</v>
      </c>
      <c r="H68" s="70">
        <v>26</v>
      </c>
      <c r="I68" s="70">
        <v>70</v>
      </c>
      <c r="J68" s="72" t="str">
        <f>IF(((VLOOKUP($G68,Depth_Lookup!$A$3:$J$415,9,FALSE))-(I68/100))&gt;=0,"Good","Too Long")</f>
        <v>Good</v>
      </c>
      <c r="K68" s="73">
        <f>(VLOOKUP($G68,Depth_Lookup!$A$3:$J$415,10,FALSE))+(H68/100)</f>
        <v>121.71000000000001</v>
      </c>
      <c r="L68" s="73">
        <f>(VLOOKUP($G68,Depth_Lookup!$A$3:$J$415,10,FALSE))+(I68/100)</f>
        <v>122.15</v>
      </c>
      <c r="M68" s="74"/>
      <c r="N68" s="74"/>
      <c r="O68" s="72" t="e">
        <f>VLOOKUP(N68,[1]definitions_list_lookup!AB$12:AC$17,2,FALSE)</f>
        <v>#N/A</v>
      </c>
      <c r="P68" s="75"/>
      <c r="Q68" s="72"/>
      <c r="R68" s="76"/>
      <c r="S68" s="77"/>
      <c r="T68" s="78"/>
      <c r="U68" s="72" t="e">
        <f>VLOOKUP(T68,[1]definitions_list_lookup!$AT68:$AU70,2,FALSE)</f>
        <v>#N/A</v>
      </c>
      <c r="V68" s="74"/>
      <c r="W68" s="79"/>
      <c r="X68" s="80" t="s">
        <v>1059</v>
      </c>
      <c r="Y68" s="81">
        <f>VLOOKUP(X68,[1]definitions_list_lookup!$AB$20:$AC$25,2,FALSE)</f>
        <v>2</v>
      </c>
      <c r="Z68" s="80" t="s">
        <v>915</v>
      </c>
      <c r="AA68" s="81">
        <f>VLOOKUP(Z68,[1]definitions_list_lookup!$AT$3:$AU$5,2,FALSE)</f>
        <v>1</v>
      </c>
      <c r="AB68" s="80"/>
      <c r="AC68" s="80"/>
      <c r="AD68" s="82"/>
      <c r="AE68" s="82"/>
      <c r="AF68" s="82"/>
      <c r="AG68" s="82"/>
      <c r="AH68" s="77">
        <v>16</v>
      </c>
      <c r="AI68" s="77">
        <v>270</v>
      </c>
      <c r="AJ68" s="77">
        <v>21</v>
      </c>
      <c r="AK68" s="77">
        <v>0</v>
      </c>
      <c r="AL68" s="70">
        <f t="shared" si="9"/>
        <v>143.24036919518562</v>
      </c>
      <c r="AM68" s="70">
        <f t="shared" si="10"/>
        <v>143.24036919518562</v>
      </c>
      <c r="AN68" s="70">
        <f t="shared" si="11"/>
        <v>64.399085487834625</v>
      </c>
      <c r="AO68" s="70">
        <f t="shared" si="12"/>
        <v>233.24036919518562</v>
      </c>
      <c r="AP68" s="70">
        <f t="shared" si="13"/>
        <v>25.600914512165375</v>
      </c>
      <c r="AQ68" s="83">
        <f t="shared" ref="AQ68:AQ115" si="15">IF(($AM68&lt;180),$AM68+180,$AM68-180)</f>
        <v>323.24036919518562</v>
      </c>
      <c r="AR68" s="83">
        <f t="shared" si="14"/>
        <v>25.600914512165375</v>
      </c>
    </row>
    <row r="69" spans="1:44" s="110" customFormat="1" ht="15">
      <c r="B69" s="97" t="s">
        <v>1101</v>
      </c>
      <c r="D69" s="97" t="s">
        <v>1100</v>
      </c>
      <c r="E69" s="113">
        <v>48</v>
      </c>
      <c r="F69" s="113">
        <v>1</v>
      </c>
      <c r="G69" s="98" t="str">
        <f t="shared" si="8"/>
        <v>48-1</v>
      </c>
      <c r="H69" s="97">
        <v>53</v>
      </c>
      <c r="I69" s="97">
        <v>72</v>
      </c>
      <c r="J69" s="72" t="str">
        <f>IF(((VLOOKUP($G69,Depth_Lookup!$A$3:$J$415,9,FALSE))-(I69/100))&gt;=0,"Good","Too Long")</f>
        <v>Good</v>
      </c>
      <c r="K69" s="73">
        <f>(VLOOKUP($G69,Depth_Lookup!$A$3:$J$415,10,FALSE))+(H69/100)</f>
        <v>126.23</v>
      </c>
      <c r="L69" s="73">
        <f>(VLOOKUP($G69,Depth_Lookup!$A$3:$J$415,10,FALSE))+(I69/100)</f>
        <v>126.42</v>
      </c>
      <c r="M69" s="100"/>
      <c r="N69" s="100"/>
      <c r="O69" s="99" t="e">
        <f>VLOOKUP(N69,[1]definitions_list_lookup!AB$12:AC$17,2,FALSE)</f>
        <v>#N/A</v>
      </c>
      <c r="P69" s="101"/>
      <c r="Q69" s="99"/>
      <c r="R69" s="102"/>
      <c r="S69" s="103"/>
      <c r="T69" s="104"/>
      <c r="U69" s="99" t="e">
        <f>VLOOKUP(T69,[1]definitions_list_lookup!$AT69:$AU71,2,FALSE)</f>
        <v>#N/A</v>
      </c>
      <c r="V69" s="100"/>
      <c r="W69" s="105"/>
      <c r="X69" s="106" t="s">
        <v>1056</v>
      </c>
      <c r="Y69" s="107">
        <f>VLOOKUP(X69,[1]definitions_list_lookup!$AB$20:$AC$25,2,FALSE)</f>
        <v>1</v>
      </c>
      <c r="Z69" s="106" t="s">
        <v>915</v>
      </c>
      <c r="AA69" s="107">
        <f>VLOOKUP(Z69,[1]definitions_list_lookup!$AT$3:$AU$5,2,FALSE)</f>
        <v>1</v>
      </c>
      <c r="AB69" s="106"/>
      <c r="AC69" s="106"/>
      <c r="AD69" s="108"/>
      <c r="AE69" s="108"/>
      <c r="AF69" s="108"/>
      <c r="AG69" s="108"/>
      <c r="AH69" s="103">
        <v>11</v>
      </c>
      <c r="AI69" s="103">
        <v>270</v>
      </c>
      <c r="AJ69" s="103">
        <v>25</v>
      </c>
      <c r="AK69" s="103">
        <v>0</v>
      </c>
      <c r="AL69" s="97">
        <f t="shared" si="9"/>
        <v>157.37118928301868</v>
      </c>
      <c r="AM69" s="97">
        <f t="shared" si="10"/>
        <v>157.37118928301868</v>
      </c>
      <c r="AN69" s="97">
        <f t="shared" si="11"/>
        <v>63.197117226400636</v>
      </c>
      <c r="AO69" s="97">
        <f t="shared" si="12"/>
        <v>247.37118928301868</v>
      </c>
      <c r="AP69" s="97">
        <f t="shared" si="13"/>
        <v>26.802882773599364</v>
      </c>
      <c r="AQ69" s="109">
        <f t="shared" si="15"/>
        <v>337.37118928301868</v>
      </c>
      <c r="AR69" s="109">
        <f t="shared" si="14"/>
        <v>26.802882773599364</v>
      </c>
    </row>
    <row r="70" spans="1:44" ht="15">
      <c r="A70" t="s">
        <v>1106</v>
      </c>
      <c r="B70" s="70" t="s">
        <v>1101</v>
      </c>
      <c r="C70"/>
      <c r="D70" s="70" t="s">
        <v>1100</v>
      </c>
      <c r="E70" s="112">
        <v>49</v>
      </c>
      <c r="F70" s="112">
        <v>2</v>
      </c>
      <c r="G70" s="71" t="str">
        <f t="shared" si="8"/>
        <v>49-2</v>
      </c>
      <c r="H70" s="70">
        <v>13</v>
      </c>
      <c r="I70" s="70">
        <v>30</v>
      </c>
      <c r="J70" s="72" t="str">
        <f>IF(((VLOOKUP($G70,Depth_Lookup!$A$3:$J$415,9,FALSE))-(I70/100))&gt;=0,"Good","Too Long")</f>
        <v>Good</v>
      </c>
      <c r="K70" s="73">
        <f>(VLOOKUP($G70,Depth_Lookup!$A$3:$J$415,10,FALSE))+(H70/100)</f>
        <v>129.66</v>
      </c>
      <c r="L70" s="73">
        <f>(VLOOKUP($G70,Depth_Lookup!$A$3:$J$415,10,FALSE))+(I70/100)</f>
        <v>129.83000000000001</v>
      </c>
      <c r="M70" s="74"/>
      <c r="N70" s="74"/>
      <c r="O70" s="72" t="e">
        <f>VLOOKUP(N70,[1]definitions_list_lookup!AB$12:AC$17,2,FALSE)</f>
        <v>#N/A</v>
      </c>
      <c r="P70" s="75"/>
      <c r="Q70" s="72"/>
      <c r="R70" s="76"/>
      <c r="S70" s="77"/>
      <c r="T70" s="78"/>
      <c r="U70" s="72" t="e">
        <f>VLOOKUP(T70,[1]definitions_list_lookup!$AT70:$AU72,2,FALSE)</f>
        <v>#N/A</v>
      </c>
      <c r="V70" s="74"/>
      <c r="W70" s="79"/>
      <c r="X70" s="80" t="s">
        <v>1056</v>
      </c>
      <c r="Y70" s="81">
        <f>VLOOKUP(X70,[1]definitions_list_lookup!$AB$20:$AC$25,2,FALSE)</f>
        <v>1</v>
      </c>
      <c r="Z70" s="80" t="s">
        <v>915</v>
      </c>
      <c r="AA70" s="81">
        <f>VLOOKUP(Z70,[1]definitions_list_lookup!$AT$3:$AU$5,2,FALSE)</f>
        <v>1</v>
      </c>
      <c r="AB70" s="80"/>
      <c r="AC70" s="80"/>
      <c r="AD70" s="82"/>
      <c r="AE70" s="82"/>
      <c r="AF70" s="82"/>
      <c r="AG70" s="82"/>
      <c r="AH70" s="77">
        <v>21</v>
      </c>
      <c r="AI70" s="77">
        <v>270</v>
      </c>
      <c r="AJ70" s="77">
        <v>37</v>
      </c>
      <c r="AK70" s="77">
        <v>0</v>
      </c>
      <c r="AL70" s="70">
        <f t="shared" si="9"/>
        <v>153.00548912917759</v>
      </c>
      <c r="AM70" s="70">
        <f t="shared" si="10"/>
        <v>153.00548912917759</v>
      </c>
      <c r="AN70" s="70">
        <f t="shared" si="11"/>
        <v>49.779059252890725</v>
      </c>
      <c r="AO70" s="70">
        <f t="shared" si="12"/>
        <v>243.00548912917759</v>
      </c>
      <c r="AP70" s="70">
        <f t="shared" si="13"/>
        <v>40.220940747109275</v>
      </c>
      <c r="AQ70" s="83">
        <f t="shared" si="15"/>
        <v>333.00548912917759</v>
      </c>
      <c r="AR70" s="83">
        <f t="shared" si="14"/>
        <v>40.220940747109275</v>
      </c>
    </row>
    <row r="71" spans="1:44" ht="15">
      <c r="A71"/>
      <c r="B71" s="70" t="s">
        <v>1101</v>
      </c>
      <c r="C71"/>
      <c r="D71" s="70" t="s">
        <v>1100</v>
      </c>
      <c r="E71" s="112">
        <v>49</v>
      </c>
      <c r="F71" s="112">
        <v>3</v>
      </c>
      <c r="G71" s="71" t="str">
        <f t="shared" si="8"/>
        <v>49-3</v>
      </c>
      <c r="H71" s="70">
        <v>0</v>
      </c>
      <c r="I71" s="70">
        <v>62</v>
      </c>
      <c r="J71" s="72" t="str">
        <f>IF(((VLOOKUP($G71,Depth_Lookup!$A$3:$J$415,9,FALSE))-(I71/100))&gt;=0,"Good","Too Long")</f>
        <v>Good</v>
      </c>
      <c r="K71" s="73">
        <f>(VLOOKUP($G71,Depth_Lookup!$A$3:$J$415,10,FALSE))+(H71/100)</f>
        <v>129.95500000000001</v>
      </c>
      <c r="L71" s="73">
        <f>(VLOOKUP($G71,Depth_Lookup!$A$3:$J$415,10,FALSE))+(I71/100)</f>
        <v>130.57500000000002</v>
      </c>
      <c r="M71" s="74"/>
      <c r="N71" s="74"/>
      <c r="O71" s="72" t="e">
        <f>VLOOKUP(N71,[1]definitions_list_lookup!AB$12:AC$17,2,FALSE)</f>
        <v>#N/A</v>
      </c>
      <c r="P71" s="75"/>
      <c r="Q71" s="72"/>
      <c r="R71" s="76"/>
      <c r="S71" s="77"/>
      <c r="T71" s="78"/>
      <c r="U71" s="72" t="e">
        <f>VLOOKUP(T71,[1]definitions_list_lookup!$AT71:$AU73,2,FALSE)</f>
        <v>#N/A</v>
      </c>
      <c r="V71" s="74"/>
      <c r="W71" s="79"/>
      <c r="X71" s="80" t="s">
        <v>1056</v>
      </c>
      <c r="Y71" s="81">
        <f>VLOOKUP(X71,[1]definitions_list_lookup!$AB$20:$AC$25,2,FALSE)</f>
        <v>1</v>
      </c>
      <c r="Z71" s="80" t="s">
        <v>915</v>
      </c>
      <c r="AA71" s="81">
        <f>VLOOKUP(Z71,[1]definitions_list_lookup!$AT$3:$AU$5,2,FALSE)</f>
        <v>1</v>
      </c>
      <c r="AB71" s="80"/>
      <c r="AC71" s="80"/>
      <c r="AD71" s="82"/>
      <c r="AE71" s="82"/>
      <c r="AF71" s="82"/>
      <c r="AG71" s="82"/>
      <c r="AH71" s="77">
        <v>15</v>
      </c>
      <c r="AI71" s="77">
        <v>270</v>
      </c>
      <c r="AJ71" s="77">
        <v>43</v>
      </c>
      <c r="AK71" s="77">
        <v>0</v>
      </c>
      <c r="AL71" s="70">
        <f t="shared" si="9"/>
        <v>163.96850703463582</v>
      </c>
      <c r="AM71" s="70">
        <f t="shared" si="10"/>
        <v>163.96850703463582</v>
      </c>
      <c r="AN71" s="70">
        <f t="shared" si="11"/>
        <v>45.865137411623031</v>
      </c>
      <c r="AO71" s="70">
        <f t="shared" si="12"/>
        <v>253.96850703463582</v>
      </c>
      <c r="AP71" s="70">
        <f t="shared" si="13"/>
        <v>44.134862588376969</v>
      </c>
      <c r="AQ71" s="83">
        <f t="shared" si="15"/>
        <v>343.96850703463582</v>
      </c>
      <c r="AR71" s="83">
        <f t="shared" si="14"/>
        <v>44.134862588376969</v>
      </c>
    </row>
    <row r="72" spans="1:44" ht="15">
      <c r="A72"/>
      <c r="B72" s="70" t="s">
        <v>1101</v>
      </c>
      <c r="C72"/>
      <c r="D72" s="70" t="s">
        <v>1100</v>
      </c>
      <c r="E72" s="112">
        <v>49</v>
      </c>
      <c r="F72" s="112">
        <v>3</v>
      </c>
      <c r="G72" s="71" t="str">
        <f t="shared" si="8"/>
        <v>49-3</v>
      </c>
      <c r="H72" s="70">
        <v>66</v>
      </c>
      <c r="I72" s="70">
        <v>74</v>
      </c>
      <c r="J72" s="72" t="str">
        <f>IF(((VLOOKUP($G72,Depth_Lookup!$A$3:$J$415,9,FALSE))-(I72/100))&gt;=0,"Good","Too Long")</f>
        <v>Good</v>
      </c>
      <c r="K72" s="73">
        <f>(VLOOKUP($G72,Depth_Lookup!$A$3:$J$415,10,FALSE))+(H72/100)</f>
        <v>130.61500000000001</v>
      </c>
      <c r="L72" s="73">
        <f>(VLOOKUP($G72,Depth_Lookup!$A$3:$J$415,10,FALSE))+(I72/100)</f>
        <v>130.69500000000002</v>
      </c>
      <c r="M72" s="74"/>
      <c r="N72" s="74"/>
      <c r="O72" s="72" t="e">
        <f>VLOOKUP(N72,[1]definitions_list_lookup!AB$12:AC$17,2,FALSE)</f>
        <v>#N/A</v>
      </c>
      <c r="P72" s="75"/>
      <c r="Q72" s="72"/>
      <c r="R72" s="76"/>
      <c r="S72" s="77"/>
      <c r="T72" s="78"/>
      <c r="U72" s="72" t="e">
        <f>VLOOKUP(T72,[1]definitions_list_lookup!$AT72:$AU74,2,FALSE)</f>
        <v>#N/A</v>
      </c>
      <c r="V72" s="74"/>
      <c r="W72" s="79"/>
      <c r="X72" s="80" t="s">
        <v>1056</v>
      </c>
      <c r="Y72" s="81">
        <f>VLOOKUP(X72,[1]definitions_list_lookup!$AB$20:$AC$25,2,FALSE)</f>
        <v>1</v>
      </c>
      <c r="Z72" s="80" t="s">
        <v>915</v>
      </c>
      <c r="AA72" s="81">
        <f>VLOOKUP(Z72,[1]definitions_list_lookup!$AT$3:$AU$5,2,FALSE)</f>
        <v>1</v>
      </c>
      <c r="AB72" s="80"/>
      <c r="AC72" s="80"/>
      <c r="AD72" s="82"/>
      <c r="AE72" s="82"/>
      <c r="AF72" s="82"/>
      <c r="AG72" s="82"/>
      <c r="AH72" s="77">
        <v>15</v>
      </c>
      <c r="AI72" s="77">
        <v>270</v>
      </c>
      <c r="AJ72" s="77">
        <v>34</v>
      </c>
      <c r="AK72" s="77">
        <v>0</v>
      </c>
      <c r="AL72" s="70">
        <f t="shared" si="9"/>
        <v>158.33449950603409</v>
      </c>
      <c r="AM72" s="70">
        <f t="shared" si="10"/>
        <v>158.33449950603409</v>
      </c>
      <c r="AN72" s="70">
        <f t="shared" si="11"/>
        <v>54.028556471060853</v>
      </c>
      <c r="AO72" s="70">
        <f t="shared" si="12"/>
        <v>248.33449950603409</v>
      </c>
      <c r="AP72" s="70">
        <f t="shared" si="13"/>
        <v>35.971443528939147</v>
      </c>
      <c r="AQ72" s="83">
        <f t="shared" si="15"/>
        <v>338.33449950603409</v>
      </c>
      <c r="AR72" s="83">
        <f t="shared" si="14"/>
        <v>35.971443528939147</v>
      </c>
    </row>
    <row r="73" spans="1:44" ht="15">
      <c r="A73"/>
      <c r="B73" s="70" t="s">
        <v>1101</v>
      </c>
      <c r="C73"/>
      <c r="D73" s="111" t="s">
        <v>1100</v>
      </c>
      <c r="E73" s="112">
        <v>51</v>
      </c>
      <c r="F73" s="112">
        <v>3</v>
      </c>
      <c r="G73" s="71" t="str">
        <f t="shared" si="8"/>
        <v>51-3</v>
      </c>
      <c r="H73" s="70">
        <v>10</v>
      </c>
      <c r="I73" s="70">
        <v>27</v>
      </c>
      <c r="J73" s="72" t="str">
        <f>IF(((VLOOKUP($G73,Depth_Lookup!$A$3:$J$415,9,FALSE))-(I73/100))&gt;=0,"Good","Too Long")</f>
        <v>Good</v>
      </c>
      <c r="K73" s="73">
        <f>(VLOOKUP($G73,Depth_Lookup!$A$3:$J$415,10,FALSE))+(H73/100)</f>
        <v>136.41499999999999</v>
      </c>
      <c r="L73" s="73">
        <f>(VLOOKUP($G73,Depth_Lookup!$A$3:$J$415,10,FALSE))+(I73/100)</f>
        <v>136.58500000000001</v>
      </c>
      <c r="M73" s="74"/>
      <c r="N73" s="74"/>
      <c r="O73" s="72" t="e">
        <f>VLOOKUP(N73,[1]definitions_list_lookup!AB$12:AC$17,2,FALSE)</f>
        <v>#N/A</v>
      </c>
      <c r="P73" s="75"/>
      <c r="Q73" s="72"/>
      <c r="R73" s="76"/>
      <c r="S73" s="77"/>
      <c r="T73" s="78"/>
      <c r="U73" s="72" t="e">
        <f>VLOOKUP(T73,[1]definitions_list_lookup!$AT73:$AU75,2,FALSE)</f>
        <v>#N/A</v>
      </c>
      <c r="V73" s="74"/>
      <c r="W73" s="79"/>
      <c r="X73" s="80" t="s">
        <v>1056</v>
      </c>
      <c r="Y73" s="81">
        <f>VLOOKUP(X73,[1]definitions_list_lookup!$AB$20:$AC$25,2,FALSE)</f>
        <v>1</v>
      </c>
      <c r="Z73" s="80" t="s">
        <v>915</v>
      </c>
      <c r="AA73" s="81">
        <f>VLOOKUP(Z73,[1]definitions_list_lookup!$AT$3:$AU$5,2,FALSE)</f>
        <v>1</v>
      </c>
      <c r="AB73" s="80"/>
      <c r="AC73" s="80"/>
      <c r="AD73" s="82"/>
      <c r="AE73" s="82"/>
      <c r="AF73" s="82"/>
      <c r="AG73" s="82"/>
      <c r="AH73" s="77">
        <v>9</v>
      </c>
      <c r="AI73" s="77">
        <v>270</v>
      </c>
      <c r="AJ73" s="77">
        <v>26</v>
      </c>
      <c r="AK73" s="77">
        <v>0</v>
      </c>
      <c r="AL73" s="70">
        <f t="shared" si="9"/>
        <v>162.00950874627813</v>
      </c>
      <c r="AM73" s="70">
        <f t="shared" si="10"/>
        <v>162.00950874627813</v>
      </c>
      <c r="AN73" s="70">
        <f t="shared" si="11"/>
        <v>62.851033514061996</v>
      </c>
      <c r="AO73" s="70">
        <f t="shared" si="12"/>
        <v>252.00950874627813</v>
      </c>
      <c r="AP73" s="70">
        <f t="shared" si="13"/>
        <v>27.148966485938004</v>
      </c>
      <c r="AQ73" s="83">
        <f t="shared" si="15"/>
        <v>342.00950874627813</v>
      </c>
      <c r="AR73" s="83">
        <f t="shared" si="14"/>
        <v>27.148966485938004</v>
      </c>
    </row>
    <row r="74" spans="1:44" ht="15">
      <c r="A74"/>
      <c r="B74" s="70" t="s">
        <v>1101</v>
      </c>
      <c r="C74"/>
      <c r="D74" s="70" t="s">
        <v>1100</v>
      </c>
      <c r="E74" s="112">
        <v>51</v>
      </c>
      <c r="F74" s="112">
        <v>4</v>
      </c>
      <c r="G74" s="71" t="str">
        <f t="shared" si="8"/>
        <v>51-4</v>
      </c>
      <c r="H74" s="70">
        <v>20</v>
      </c>
      <c r="I74" s="70">
        <v>60</v>
      </c>
      <c r="J74" s="72" t="str">
        <f>IF(((VLOOKUP($G74,Depth_Lookup!$A$3:$J$415,9,FALSE))-(I74/100))&gt;=0,"Good","Too Long")</f>
        <v>Good</v>
      </c>
      <c r="K74" s="73">
        <f>(VLOOKUP($G74,Depth_Lookup!$A$3:$J$415,10,FALSE))+(H74/100)</f>
        <v>137.38499999999999</v>
      </c>
      <c r="L74" s="73">
        <f>(VLOOKUP($G74,Depth_Lookup!$A$3:$J$415,10,FALSE))+(I74/100)</f>
        <v>137.785</v>
      </c>
      <c r="M74" s="74"/>
      <c r="N74" s="74"/>
      <c r="O74" s="72" t="e">
        <f>VLOOKUP(N74,[1]definitions_list_lookup!AB$12:AC$17,2,FALSE)</f>
        <v>#N/A</v>
      </c>
      <c r="P74" s="75"/>
      <c r="Q74" s="72"/>
      <c r="R74" s="76"/>
      <c r="S74" s="77"/>
      <c r="T74" s="78"/>
      <c r="U74" s="72" t="e">
        <f>VLOOKUP(T74,[1]definitions_list_lookup!$AT74:$AU76,2,FALSE)</f>
        <v>#N/A</v>
      </c>
      <c r="V74" s="74"/>
      <c r="W74" s="79"/>
      <c r="X74" s="80" t="s">
        <v>1056</v>
      </c>
      <c r="Y74" s="81">
        <f>VLOOKUP(X74,[1]definitions_list_lookup!$AB$20:$AC$25,2,FALSE)</f>
        <v>1</v>
      </c>
      <c r="Z74" s="80" t="s">
        <v>915</v>
      </c>
      <c r="AA74" s="81">
        <f>VLOOKUP(Z74,[1]definitions_list_lookup!$AT$3:$AU$5,2,FALSE)</f>
        <v>1</v>
      </c>
      <c r="AB74" s="80"/>
      <c r="AC74" s="80"/>
      <c r="AD74" s="82"/>
      <c r="AE74" s="82"/>
      <c r="AF74" s="82"/>
      <c r="AG74" s="82"/>
      <c r="AH74" s="77">
        <v>11</v>
      </c>
      <c r="AI74" s="77">
        <v>270</v>
      </c>
      <c r="AJ74" s="77">
        <v>26</v>
      </c>
      <c r="AK74" s="77">
        <v>0</v>
      </c>
      <c r="AL74" s="70">
        <f t="shared" si="9"/>
        <v>158.2708049975771</v>
      </c>
      <c r="AM74" s="70">
        <f t="shared" si="10"/>
        <v>158.2708049975771</v>
      </c>
      <c r="AN74" s="70">
        <f t="shared" si="11"/>
        <v>62.298739957726866</v>
      </c>
      <c r="AO74" s="70">
        <f t="shared" si="12"/>
        <v>248.2708049975771</v>
      </c>
      <c r="AP74" s="70">
        <f t="shared" si="13"/>
        <v>27.701260042273134</v>
      </c>
      <c r="AQ74" s="83">
        <f t="shared" si="15"/>
        <v>338.2708049975771</v>
      </c>
      <c r="AR74" s="83">
        <f t="shared" si="14"/>
        <v>27.701260042273134</v>
      </c>
    </row>
    <row r="75" spans="1:44" ht="15">
      <c r="A75"/>
      <c r="B75" s="70" t="s">
        <v>1101</v>
      </c>
      <c r="C75"/>
      <c r="D75" s="70" t="s">
        <v>1100</v>
      </c>
      <c r="E75" s="112">
        <v>52</v>
      </c>
      <c r="F75" s="112">
        <v>2</v>
      </c>
      <c r="G75" s="71" t="str">
        <f t="shared" si="8"/>
        <v>52-2</v>
      </c>
      <c r="H75" s="70">
        <v>13</v>
      </c>
      <c r="I75" s="70">
        <v>17</v>
      </c>
      <c r="J75" s="72" t="str">
        <f>IF(((VLOOKUP($G75,Depth_Lookup!$A$3:$J$415,9,FALSE))-(I75/100))&gt;=0,"Good","Too Long")</f>
        <v>Good</v>
      </c>
      <c r="K75" s="73">
        <f>(VLOOKUP($G75,Depth_Lookup!$A$3:$J$415,10,FALSE))+(H75/100)</f>
        <v>138.38</v>
      </c>
      <c r="L75" s="73">
        <f>(VLOOKUP($G75,Depth_Lookup!$A$3:$J$415,10,FALSE))+(I75/100)</f>
        <v>138.41999999999999</v>
      </c>
      <c r="M75" s="74"/>
      <c r="N75" s="74"/>
      <c r="O75" s="72" t="e">
        <f>VLOOKUP(N75,[1]definitions_list_lookup!AB$12:AC$17,2,FALSE)</f>
        <v>#N/A</v>
      </c>
      <c r="P75" s="75"/>
      <c r="Q75" s="72"/>
      <c r="R75" s="76"/>
      <c r="S75" s="77"/>
      <c r="T75" s="78"/>
      <c r="U75" s="72" t="e">
        <f>VLOOKUP(T75,[1]definitions_list_lookup!$AT75:$AU77,2,FALSE)</f>
        <v>#N/A</v>
      </c>
      <c r="V75" s="74"/>
      <c r="W75" s="79"/>
      <c r="X75" s="80" t="s">
        <v>1059</v>
      </c>
      <c r="Y75" s="81">
        <f>VLOOKUP(X75,[1]definitions_list_lookup!$AB$20:$AC$25,2,FALSE)</f>
        <v>2</v>
      </c>
      <c r="Z75" s="80" t="s">
        <v>889</v>
      </c>
      <c r="AA75" s="81">
        <f>VLOOKUP(Z75,[1]definitions_list_lookup!$AT$3:$AU$5,2,FALSE)</f>
        <v>0</v>
      </c>
      <c r="AB75" s="80"/>
      <c r="AC75" s="80"/>
      <c r="AD75" s="82"/>
      <c r="AE75" s="82"/>
      <c r="AF75" s="82"/>
      <c r="AG75" s="82"/>
      <c r="AH75" s="77">
        <v>21</v>
      </c>
      <c r="AI75" s="77">
        <v>270</v>
      </c>
      <c r="AJ75" s="77">
        <v>8</v>
      </c>
      <c r="AK75" s="77">
        <v>0</v>
      </c>
      <c r="AL75" s="70">
        <f t="shared" si="9"/>
        <v>110.10875914145055</v>
      </c>
      <c r="AM75" s="70">
        <f t="shared" si="10"/>
        <v>110.10875914145055</v>
      </c>
      <c r="AN75" s="70">
        <f t="shared" si="11"/>
        <v>67.766103732004154</v>
      </c>
      <c r="AO75" s="70">
        <f t="shared" si="12"/>
        <v>200.10875914145055</v>
      </c>
      <c r="AP75" s="70">
        <f t="shared" si="13"/>
        <v>22.233896267995846</v>
      </c>
      <c r="AQ75" s="83">
        <f t="shared" si="15"/>
        <v>290.10875914145055</v>
      </c>
      <c r="AR75" s="83">
        <f t="shared" si="14"/>
        <v>22.233896267995846</v>
      </c>
    </row>
    <row r="76" spans="1:44" ht="15">
      <c r="A76"/>
      <c r="B76" s="70" t="s">
        <v>1101</v>
      </c>
      <c r="C76"/>
      <c r="D76" s="70" t="s">
        <v>1100</v>
      </c>
      <c r="E76" s="112">
        <v>52</v>
      </c>
      <c r="F76" s="112">
        <v>2</v>
      </c>
      <c r="G76" s="71" t="str">
        <f t="shared" si="8"/>
        <v>52-2</v>
      </c>
      <c r="H76" s="70">
        <v>78</v>
      </c>
      <c r="I76" s="70">
        <v>92</v>
      </c>
      <c r="J76" s="72" t="str">
        <f>IF(((VLOOKUP($G76,Depth_Lookup!$A$3:$J$415,9,FALSE))-(I76/100))&gt;=0,"Good","Too Long")</f>
        <v>Good</v>
      </c>
      <c r="K76" s="73">
        <f>(VLOOKUP($G76,Depth_Lookup!$A$3:$J$415,10,FALSE))+(H76/100)</f>
        <v>139.03</v>
      </c>
      <c r="L76" s="73">
        <f>(VLOOKUP($G76,Depth_Lookup!$A$3:$J$415,10,FALSE))+(I76/100)</f>
        <v>139.16999999999999</v>
      </c>
      <c r="M76" s="74"/>
      <c r="N76" s="74"/>
      <c r="O76" s="72" t="e">
        <f>VLOOKUP(N76,[1]definitions_list_lookup!AB$12:AC$17,2,FALSE)</f>
        <v>#N/A</v>
      </c>
      <c r="P76" s="75"/>
      <c r="Q76" s="72"/>
      <c r="R76" s="76"/>
      <c r="S76" s="77"/>
      <c r="T76" s="78"/>
      <c r="U76" s="72" t="e">
        <f>VLOOKUP(T76,[1]definitions_list_lookup!$AT76:$AU78,2,FALSE)</f>
        <v>#N/A</v>
      </c>
      <c r="V76" s="74"/>
      <c r="W76" s="79"/>
      <c r="X76" s="80" t="s">
        <v>1056</v>
      </c>
      <c r="Y76" s="81">
        <f>VLOOKUP(X76,[1]definitions_list_lookup!$AB$20:$AC$25,2,FALSE)</f>
        <v>1</v>
      </c>
      <c r="Z76" s="80" t="s">
        <v>915</v>
      </c>
      <c r="AA76" s="81">
        <f>VLOOKUP(Z76,[1]definitions_list_lookup!$AT$3:$AU$5,2,FALSE)</f>
        <v>1</v>
      </c>
      <c r="AB76" s="80"/>
      <c r="AC76" s="80"/>
      <c r="AD76" s="82"/>
      <c r="AE76" s="82"/>
      <c r="AF76" s="82"/>
      <c r="AG76" s="82"/>
      <c r="AH76" s="77">
        <v>21</v>
      </c>
      <c r="AI76" s="77">
        <v>270</v>
      </c>
      <c r="AJ76" s="77">
        <v>8</v>
      </c>
      <c r="AK76" s="77">
        <v>0</v>
      </c>
      <c r="AL76" s="70">
        <f t="shared" si="9"/>
        <v>110.10875914145055</v>
      </c>
      <c r="AM76" s="70">
        <f t="shared" si="10"/>
        <v>110.10875914145055</v>
      </c>
      <c r="AN76" s="70">
        <f t="shared" si="11"/>
        <v>67.766103732004154</v>
      </c>
      <c r="AO76" s="70">
        <f t="shared" si="12"/>
        <v>200.10875914145055</v>
      </c>
      <c r="AP76" s="70">
        <f t="shared" si="13"/>
        <v>22.233896267995846</v>
      </c>
      <c r="AQ76" s="83">
        <f t="shared" si="15"/>
        <v>290.10875914145055</v>
      </c>
      <c r="AR76" s="83">
        <f t="shared" si="14"/>
        <v>22.233896267995846</v>
      </c>
    </row>
    <row r="77" spans="1:44" ht="15">
      <c r="A77"/>
      <c r="B77" s="70" t="s">
        <v>1101</v>
      </c>
      <c r="C77"/>
      <c r="D77" s="70" t="s">
        <v>1100</v>
      </c>
      <c r="E77" s="112">
        <v>52</v>
      </c>
      <c r="F77" s="112">
        <v>3</v>
      </c>
      <c r="G77" s="71" t="str">
        <f t="shared" si="8"/>
        <v>52-3</v>
      </c>
      <c r="H77" s="70">
        <v>0</v>
      </c>
      <c r="I77" s="70">
        <v>76</v>
      </c>
      <c r="J77" s="72" t="str">
        <f>IF(((VLOOKUP($G77,Depth_Lookup!$A$3:$J$415,9,FALSE))-(I77/100))&gt;=0,"Good","Too Long")</f>
        <v>Good</v>
      </c>
      <c r="K77" s="73">
        <f>(VLOOKUP($G77,Depth_Lookup!$A$3:$J$415,10,FALSE))+(H77/100)</f>
        <v>139.19</v>
      </c>
      <c r="L77" s="73">
        <f>(VLOOKUP($G77,Depth_Lookup!$A$3:$J$415,10,FALSE))+(I77/100)</f>
        <v>139.94999999999999</v>
      </c>
      <c r="M77" s="74"/>
      <c r="N77" s="74"/>
      <c r="O77" s="72" t="e">
        <f>VLOOKUP(N77,[1]definitions_list_lookup!AB$12:AC$17,2,FALSE)</f>
        <v>#N/A</v>
      </c>
      <c r="P77" s="75"/>
      <c r="Q77" s="72"/>
      <c r="R77" s="76"/>
      <c r="S77" s="77"/>
      <c r="T77" s="78"/>
      <c r="U77" s="72" t="e">
        <f>VLOOKUP(T77,[1]definitions_list_lookup!$AT77:$AU79,2,FALSE)</f>
        <v>#N/A</v>
      </c>
      <c r="V77" s="74"/>
      <c r="W77" s="79"/>
      <c r="X77" s="80" t="s">
        <v>1056</v>
      </c>
      <c r="Y77" s="81">
        <f>VLOOKUP(X77,[1]definitions_list_lookup!$AB$20:$AC$25,2,FALSE)</f>
        <v>1</v>
      </c>
      <c r="Z77" s="80" t="s">
        <v>941</v>
      </c>
      <c r="AA77" s="81">
        <f>VLOOKUP(Z77,[1]definitions_list_lookup!$AT$3:$AU$5,2,FALSE)</f>
        <v>2</v>
      </c>
      <c r="AB77" s="80"/>
      <c r="AC77" s="80"/>
      <c r="AD77" s="82"/>
      <c r="AE77" s="82"/>
      <c r="AF77" s="82"/>
      <c r="AG77" s="82"/>
      <c r="AH77" s="77">
        <v>23</v>
      </c>
      <c r="AI77" s="77">
        <v>270</v>
      </c>
      <c r="AJ77" s="77">
        <v>33</v>
      </c>
      <c r="AK77" s="77">
        <v>0</v>
      </c>
      <c r="AL77" s="70">
        <f t="shared" si="9"/>
        <v>146.83000844496291</v>
      </c>
      <c r="AM77" s="70">
        <f t="shared" si="10"/>
        <v>146.83000844496291</v>
      </c>
      <c r="AN77" s="70">
        <f t="shared" si="11"/>
        <v>52.194688445249724</v>
      </c>
      <c r="AO77" s="70">
        <f t="shared" si="12"/>
        <v>236.83000844496291</v>
      </c>
      <c r="AP77" s="70">
        <f t="shared" si="13"/>
        <v>37.805311554750276</v>
      </c>
      <c r="AQ77" s="83">
        <f t="shared" si="15"/>
        <v>326.83000844496291</v>
      </c>
      <c r="AR77" s="83">
        <f t="shared" si="14"/>
        <v>37.805311554750276</v>
      </c>
    </row>
    <row r="78" spans="1:44" ht="15">
      <c r="A78"/>
      <c r="B78" s="70" t="s">
        <v>1101</v>
      </c>
      <c r="C78"/>
      <c r="D78" s="70" t="s">
        <v>1100</v>
      </c>
      <c r="E78" s="112">
        <v>52</v>
      </c>
      <c r="F78" s="112">
        <v>4</v>
      </c>
      <c r="G78" s="71" t="str">
        <f t="shared" si="8"/>
        <v>52-4</v>
      </c>
      <c r="H78" s="70">
        <v>7.5</v>
      </c>
      <c r="I78" s="70">
        <v>68.5</v>
      </c>
      <c r="J78" s="72" t="str">
        <f>IF(((VLOOKUP($G78,Depth_Lookup!$A$3:$J$415,9,FALSE))-(I78/100))&gt;=0,"Good","Too Long")</f>
        <v>Good</v>
      </c>
      <c r="K78" s="73">
        <f>(VLOOKUP($G78,Depth_Lookup!$A$3:$J$415,10,FALSE))+(H78/100)</f>
        <v>140.035</v>
      </c>
      <c r="L78" s="73">
        <f>(VLOOKUP($G78,Depth_Lookup!$A$3:$J$415,10,FALSE))+(I78/100)</f>
        <v>140.64500000000001</v>
      </c>
      <c r="M78" s="74"/>
      <c r="N78" s="74"/>
      <c r="O78" s="72" t="e">
        <f>VLOOKUP(N78,[1]definitions_list_lookup!AB$12:AC$17,2,FALSE)</f>
        <v>#N/A</v>
      </c>
      <c r="P78" s="75"/>
      <c r="Q78" s="72"/>
      <c r="R78" s="76"/>
      <c r="S78" s="77"/>
      <c r="T78" s="78"/>
      <c r="U78" s="72" t="e">
        <f>VLOOKUP(T78,[1]definitions_list_lookup!$AT78:$AU80,2,FALSE)</f>
        <v>#N/A</v>
      </c>
      <c r="V78" s="74"/>
      <c r="W78" s="79"/>
      <c r="X78" s="80" t="s">
        <v>1059</v>
      </c>
      <c r="Y78" s="81">
        <f>VLOOKUP(X78,[1]definitions_list_lookup!$AB$20:$AC$25,2,FALSE)</f>
        <v>2</v>
      </c>
      <c r="Z78" s="80" t="s">
        <v>915</v>
      </c>
      <c r="AA78" s="81">
        <f>VLOOKUP(Z78,[1]definitions_list_lookup!$AT$3:$AU$5,2,FALSE)</f>
        <v>1</v>
      </c>
      <c r="AB78" s="80"/>
      <c r="AC78" s="80"/>
      <c r="AD78" s="82"/>
      <c r="AE78" s="82"/>
      <c r="AF78" s="82"/>
      <c r="AG78" s="82"/>
      <c r="AH78" s="77">
        <v>12</v>
      </c>
      <c r="AI78" s="77">
        <v>270</v>
      </c>
      <c r="AJ78" s="77">
        <v>33</v>
      </c>
      <c r="AK78" s="77">
        <v>0</v>
      </c>
      <c r="AL78" s="70">
        <f t="shared" si="9"/>
        <v>161.87629350126144</v>
      </c>
      <c r="AM78" s="70">
        <f t="shared" si="10"/>
        <v>161.87629350126144</v>
      </c>
      <c r="AN78" s="70">
        <f t="shared" si="11"/>
        <v>55.654872325126846</v>
      </c>
      <c r="AO78" s="70">
        <f t="shared" si="12"/>
        <v>251.87629350126144</v>
      </c>
      <c r="AP78" s="70">
        <f t="shared" si="13"/>
        <v>34.345127674873154</v>
      </c>
      <c r="AQ78" s="83">
        <f t="shared" si="15"/>
        <v>341.87629350126144</v>
      </c>
      <c r="AR78" s="83">
        <f t="shared" si="14"/>
        <v>34.345127674873154</v>
      </c>
    </row>
    <row r="79" spans="1:44" ht="15">
      <c r="A79"/>
      <c r="B79" s="70" t="s">
        <v>1101</v>
      </c>
      <c r="C79"/>
      <c r="D79" s="70" t="s">
        <v>1100</v>
      </c>
      <c r="E79" s="112">
        <v>53</v>
      </c>
      <c r="F79" s="112">
        <v>1</v>
      </c>
      <c r="G79" s="71" t="str">
        <f t="shared" si="8"/>
        <v>53-1</v>
      </c>
      <c r="H79" s="70">
        <v>2</v>
      </c>
      <c r="I79" s="70">
        <v>28</v>
      </c>
      <c r="J79" s="72" t="str">
        <f>IF(((VLOOKUP($G79,Depth_Lookup!$A$3:$J$415,9,FALSE))-(I79/100))&gt;=0,"Good","Too Long")</f>
        <v>Good</v>
      </c>
      <c r="K79" s="73">
        <f>(VLOOKUP($G79,Depth_Lookup!$A$3:$J$415,10,FALSE))+(H79/100)</f>
        <v>140.72</v>
      </c>
      <c r="L79" s="73">
        <f>(VLOOKUP($G79,Depth_Lookup!$A$3:$J$415,10,FALSE))+(I79/100)</f>
        <v>140.97999999999999</v>
      </c>
      <c r="M79" s="74"/>
      <c r="N79" s="74"/>
      <c r="O79" s="72" t="e">
        <f>VLOOKUP(N79,[1]definitions_list_lookup!AB$12:AC$17,2,FALSE)</f>
        <v>#N/A</v>
      </c>
      <c r="P79" s="75"/>
      <c r="Q79" s="72"/>
      <c r="R79" s="76"/>
      <c r="S79" s="77"/>
      <c r="T79" s="78"/>
      <c r="U79" s="72" t="e">
        <f>VLOOKUP(T79,[1]definitions_list_lookup!$AT79:$AU81,2,FALSE)</f>
        <v>#N/A</v>
      </c>
      <c r="V79" s="74"/>
      <c r="W79" s="79"/>
      <c r="X79" s="80" t="s">
        <v>1059</v>
      </c>
      <c r="Y79" s="81">
        <f>VLOOKUP(X79,[1]definitions_list_lookup!$AB$20:$AC$25,2,FALSE)</f>
        <v>2</v>
      </c>
      <c r="Z79" s="80" t="s">
        <v>915</v>
      </c>
      <c r="AA79" s="81">
        <f>VLOOKUP(Z79,[1]definitions_list_lookup!$AT$3:$AU$5,2,FALSE)</f>
        <v>1</v>
      </c>
      <c r="AB79" s="80"/>
      <c r="AC79" s="80"/>
      <c r="AD79" s="82"/>
      <c r="AE79" s="82"/>
      <c r="AF79" s="82"/>
      <c r="AG79" s="82"/>
      <c r="AH79" s="77">
        <v>7</v>
      </c>
      <c r="AI79" s="77">
        <v>270</v>
      </c>
      <c r="AJ79" s="77">
        <v>38</v>
      </c>
      <c r="AK79" s="77">
        <v>0</v>
      </c>
      <c r="AL79" s="70">
        <f t="shared" si="9"/>
        <v>171.06861511697014</v>
      </c>
      <c r="AM79" s="70">
        <f t="shared" si="10"/>
        <v>171.06861511697014</v>
      </c>
      <c r="AN79" s="70">
        <f t="shared" si="11"/>
        <v>51.66040860945904</v>
      </c>
      <c r="AO79" s="70">
        <f t="shared" si="12"/>
        <v>261.06861511697014</v>
      </c>
      <c r="AP79" s="70">
        <f t="shared" si="13"/>
        <v>38.33959139054096</v>
      </c>
      <c r="AQ79" s="83">
        <f t="shared" si="15"/>
        <v>351.06861511697014</v>
      </c>
      <c r="AR79" s="83">
        <f t="shared" si="14"/>
        <v>38.33959139054096</v>
      </c>
    </row>
    <row r="80" spans="1:44" ht="15">
      <c r="A80"/>
      <c r="B80" s="70" t="s">
        <v>1101</v>
      </c>
      <c r="C80"/>
      <c r="D80" s="70" t="s">
        <v>1100</v>
      </c>
      <c r="E80" s="112">
        <v>53</v>
      </c>
      <c r="F80" s="112">
        <v>2</v>
      </c>
      <c r="G80" s="71" t="str">
        <f t="shared" si="8"/>
        <v>53-2</v>
      </c>
      <c r="H80" s="70">
        <v>0</v>
      </c>
      <c r="I80" s="70">
        <v>81</v>
      </c>
      <c r="J80" s="72" t="str">
        <f>IF(((VLOOKUP($G80,Depth_Lookup!$A$3:$J$415,9,FALSE))-(I80/100))&gt;=0,"Good","Too Long")</f>
        <v>Good</v>
      </c>
      <c r="K80" s="73">
        <f>(VLOOKUP($G80,Depth_Lookup!$A$3:$J$415,10,FALSE))+(H80/100)</f>
        <v>141.48500000000001</v>
      </c>
      <c r="L80" s="73">
        <f>(VLOOKUP($G80,Depth_Lookup!$A$3:$J$415,10,FALSE))+(I80/100)</f>
        <v>142.29500000000002</v>
      </c>
      <c r="M80" s="74"/>
      <c r="N80" s="74"/>
      <c r="O80" s="72" t="e">
        <f>VLOOKUP(N80,[1]definitions_list_lookup!AB$12:AC$17,2,FALSE)</f>
        <v>#N/A</v>
      </c>
      <c r="P80" s="75"/>
      <c r="Q80" s="72"/>
      <c r="R80" s="76"/>
      <c r="S80" s="77"/>
      <c r="T80" s="78"/>
      <c r="U80" s="72" t="e">
        <f>VLOOKUP(T80,[1]definitions_list_lookup!$AT80:$AU82,2,FALSE)</f>
        <v>#N/A</v>
      </c>
      <c r="V80" s="74"/>
      <c r="W80" s="79"/>
      <c r="X80" s="80" t="s">
        <v>1059</v>
      </c>
      <c r="Y80" s="81">
        <f>VLOOKUP(X80,[1]definitions_list_lookup!$AB$20:$AC$25,2,FALSE)</f>
        <v>2</v>
      </c>
      <c r="Z80" s="80" t="s">
        <v>915</v>
      </c>
      <c r="AA80" s="81">
        <f>VLOOKUP(Z80,[1]definitions_list_lookup!$AT$3:$AU$5,2,FALSE)</f>
        <v>1</v>
      </c>
      <c r="AB80" s="80"/>
      <c r="AC80" s="80"/>
      <c r="AD80" s="82"/>
      <c r="AE80" s="82"/>
      <c r="AF80" s="82"/>
      <c r="AG80" s="82"/>
      <c r="AH80" s="77">
        <v>16</v>
      </c>
      <c r="AI80" s="77">
        <v>270</v>
      </c>
      <c r="AJ80" s="77">
        <v>28</v>
      </c>
      <c r="AK80" s="77">
        <v>0</v>
      </c>
      <c r="AL80" s="70">
        <f t="shared" si="9"/>
        <v>151.66247504245382</v>
      </c>
      <c r="AM80" s="70">
        <f t="shared" si="10"/>
        <v>151.66247504245382</v>
      </c>
      <c r="AN80" s="70">
        <f t="shared" si="11"/>
        <v>58.863790293048957</v>
      </c>
      <c r="AO80" s="70">
        <f t="shared" si="12"/>
        <v>241.66247504245382</v>
      </c>
      <c r="AP80" s="70">
        <f t="shared" si="13"/>
        <v>31.136209706951043</v>
      </c>
      <c r="AQ80" s="83">
        <f t="shared" si="15"/>
        <v>331.66247504245382</v>
      </c>
      <c r="AR80" s="83">
        <f t="shared" si="14"/>
        <v>31.136209706951043</v>
      </c>
    </row>
    <row r="81" spans="1:44" ht="15">
      <c r="A81"/>
      <c r="B81" s="70" t="s">
        <v>1101</v>
      </c>
      <c r="C81"/>
      <c r="D81" s="70" t="s">
        <v>1100</v>
      </c>
      <c r="E81" s="112">
        <v>53</v>
      </c>
      <c r="F81" s="112">
        <v>3</v>
      </c>
      <c r="G81" s="71" t="str">
        <f t="shared" si="8"/>
        <v>53-3</v>
      </c>
      <c r="H81" s="70">
        <v>8</v>
      </c>
      <c r="I81" s="70">
        <v>32</v>
      </c>
      <c r="J81" s="72" t="str">
        <f>IF(((VLOOKUP($G81,Depth_Lookup!$A$3:$J$415,9,FALSE))-(I81/100))&gt;=0,"Good","Too Long")</f>
        <v>Good</v>
      </c>
      <c r="K81" s="73">
        <f>(VLOOKUP($G81,Depth_Lookup!$A$3:$J$415,10,FALSE))+(H81/100)</f>
        <v>142.435</v>
      </c>
      <c r="L81" s="73">
        <f>(VLOOKUP($G81,Depth_Lookup!$A$3:$J$415,10,FALSE))+(I81/100)</f>
        <v>142.67499999999998</v>
      </c>
      <c r="M81" s="74"/>
      <c r="N81" s="74"/>
      <c r="O81" s="72" t="e">
        <f>VLOOKUP(N81,[1]definitions_list_lookup!AB$12:AC$17,2,FALSE)</f>
        <v>#N/A</v>
      </c>
      <c r="P81" s="75"/>
      <c r="Q81" s="72"/>
      <c r="R81" s="76"/>
      <c r="S81" s="77"/>
      <c r="T81" s="78"/>
      <c r="U81" s="72" t="e">
        <f>VLOOKUP(T81,[1]definitions_list_lookup!$AT81:$AU83,2,FALSE)</f>
        <v>#N/A</v>
      </c>
      <c r="V81" s="74"/>
      <c r="W81" s="79"/>
      <c r="X81" s="80" t="s">
        <v>1056</v>
      </c>
      <c r="Y81" s="81">
        <f>VLOOKUP(X81,[1]definitions_list_lookup!$AB$20:$AC$25,2,FALSE)</f>
        <v>1</v>
      </c>
      <c r="Z81" s="80" t="s">
        <v>941</v>
      </c>
      <c r="AA81" s="81">
        <f>VLOOKUP(Z81,[1]definitions_list_lookup!$AT$3:$AU$5,2,FALSE)</f>
        <v>2</v>
      </c>
      <c r="AB81" s="80"/>
      <c r="AC81" s="80"/>
      <c r="AD81" s="82"/>
      <c r="AE81" s="82"/>
      <c r="AF81" s="82"/>
      <c r="AG81" s="82"/>
      <c r="AH81" s="77">
        <v>18</v>
      </c>
      <c r="AI81" s="77">
        <v>270</v>
      </c>
      <c r="AJ81" s="77">
        <v>39</v>
      </c>
      <c r="AK81" s="77">
        <v>0</v>
      </c>
      <c r="AL81" s="70">
        <f t="shared" si="9"/>
        <v>158.13725061700518</v>
      </c>
      <c r="AM81" s="70">
        <f t="shared" si="10"/>
        <v>158.13725061700518</v>
      </c>
      <c r="AN81" s="70">
        <f t="shared" si="11"/>
        <v>48.894058042853608</v>
      </c>
      <c r="AO81" s="70">
        <f t="shared" si="12"/>
        <v>248.13725061700518</v>
      </c>
      <c r="AP81" s="70">
        <f t="shared" si="13"/>
        <v>41.105941957146392</v>
      </c>
      <c r="AQ81" s="83">
        <f t="shared" si="15"/>
        <v>338.13725061700518</v>
      </c>
      <c r="AR81" s="83">
        <f t="shared" si="14"/>
        <v>41.105941957146392</v>
      </c>
    </row>
    <row r="82" spans="1:44" ht="15">
      <c r="A82"/>
      <c r="B82" s="70" t="s">
        <v>1101</v>
      </c>
      <c r="C82"/>
      <c r="D82" s="111" t="s">
        <v>1100</v>
      </c>
      <c r="E82" s="112">
        <v>54</v>
      </c>
      <c r="F82" s="112">
        <v>4</v>
      </c>
      <c r="G82" s="71" t="str">
        <f t="shared" si="8"/>
        <v>54-4</v>
      </c>
      <c r="H82" s="70">
        <v>22</v>
      </c>
      <c r="I82" s="70">
        <v>31</v>
      </c>
      <c r="J82" s="72" t="str">
        <f>IF(((VLOOKUP($G82,Depth_Lookup!$A$3:$J$415,9,FALSE))-(I82/100))&gt;=0,"Good","Too Long")</f>
        <v>Good</v>
      </c>
      <c r="K82" s="73">
        <f>(VLOOKUP($G82,Depth_Lookup!$A$3:$J$415,10,FALSE))+(H82/100)</f>
        <v>146.33000000000001</v>
      </c>
      <c r="L82" s="73">
        <f>(VLOOKUP($G82,Depth_Lookup!$A$3:$J$415,10,FALSE))+(I82/100)</f>
        <v>146.42000000000002</v>
      </c>
      <c r="M82" s="74"/>
      <c r="N82" s="74"/>
      <c r="O82" s="72" t="e">
        <f>VLOOKUP(N82,[1]definitions_list_lookup!AB$12:AC$17,2,FALSE)</f>
        <v>#N/A</v>
      </c>
      <c r="P82" s="75"/>
      <c r="Q82" s="72"/>
      <c r="R82" s="76"/>
      <c r="S82" s="77"/>
      <c r="T82" s="78"/>
      <c r="U82" s="72" t="e">
        <f>VLOOKUP(T82,[1]definitions_list_lookup!$AT82:$AU84,2,FALSE)</f>
        <v>#N/A</v>
      </c>
      <c r="V82" s="74"/>
      <c r="W82" s="79"/>
      <c r="X82" s="80" t="s">
        <v>1056</v>
      </c>
      <c r="Y82" s="81">
        <f>VLOOKUP(X82,[1]definitions_list_lookup!$AB$20:$AC$25,2,FALSE)</f>
        <v>1</v>
      </c>
      <c r="Z82" s="80" t="s">
        <v>915</v>
      </c>
      <c r="AA82" s="81">
        <f>VLOOKUP(Z82,[1]definitions_list_lookup!$AT$3:$AU$5,2,FALSE)</f>
        <v>1</v>
      </c>
      <c r="AB82" s="80"/>
      <c r="AC82" s="80"/>
      <c r="AD82" s="82"/>
      <c r="AE82" s="82"/>
      <c r="AF82" s="82"/>
      <c r="AG82" s="82"/>
      <c r="AH82" s="77">
        <v>38</v>
      </c>
      <c r="AI82" s="77">
        <v>270</v>
      </c>
      <c r="AJ82" s="77">
        <v>38</v>
      </c>
      <c r="AK82" s="77">
        <v>180</v>
      </c>
      <c r="AL82" s="70">
        <f t="shared" si="9"/>
        <v>45</v>
      </c>
      <c r="AM82" s="70">
        <f t="shared" si="10"/>
        <v>45</v>
      </c>
      <c r="AN82" s="70">
        <f t="shared" si="11"/>
        <v>42.146840389065865</v>
      </c>
      <c r="AO82" s="70">
        <f t="shared" si="12"/>
        <v>135</v>
      </c>
      <c r="AP82" s="70">
        <f t="shared" si="13"/>
        <v>47.853159610934135</v>
      </c>
      <c r="AQ82" s="83">
        <f t="shared" si="15"/>
        <v>225</v>
      </c>
      <c r="AR82" s="83">
        <f t="shared" si="14"/>
        <v>47.853159610934135</v>
      </c>
    </row>
    <row r="83" spans="1:44" ht="15">
      <c r="A83"/>
      <c r="B83" s="70" t="s">
        <v>1101</v>
      </c>
      <c r="C83"/>
      <c r="D83" s="70" t="s">
        <v>1100</v>
      </c>
      <c r="E83" s="112">
        <v>55</v>
      </c>
      <c r="F83" s="112">
        <v>2</v>
      </c>
      <c r="G83" s="71" t="str">
        <f t="shared" si="8"/>
        <v>55-2</v>
      </c>
      <c r="H83" s="70">
        <v>13</v>
      </c>
      <c r="I83" s="70">
        <v>29</v>
      </c>
      <c r="J83" s="72" t="str">
        <f>IF(((VLOOKUP($G83,Depth_Lookup!$A$3:$J$415,9,FALSE))-(I83/100))&gt;=0,"Good","Too Long")</f>
        <v>Good</v>
      </c>
      <c r="K83" s="73">
        <f>(VLOOKUP($G83,Depth_Lookup!$A$3:$J$415,10,FALSE))+(H83/100)</f>
        <v>147.45499999999998</v>
      </c>
      <c r="L83" s="73">
        <f>(VLOOKUP($G83,Depth_Lookup!$A$3:$J$415,10,FALSE))+(I83/100)</f>
        <v>147.61499999999998</v>
      </c>
      <c r="M83" s="74"/>
      <c r="N83" s="74"/>
      <c r="O83" s="72" t="e">
        <f>VLOOKUP(N83,[1]definitions_list_lookup!AB$12:AC$17,2,FALSE)</f>
        <v>#N/A</v>
      </c>
      <c r="P83" s="75"/>
      <c r="Q83" s="72"/>
      <c r="R83" s="76"/>
      <c r="S83" s="77"/>
      <c r="T83" s="78"/>
      <c r="U83" s="72" t="e">
        <f>VLOOKUP(T83,[1]definitions_list_lookup!$AT83:$AU85,2,FALSE)</f>
        <v>#N/A</v>
      </c>
      <c r="V83" s="74"/>
      <c r="W83" s="79"/>
      <c r="X83" s="80" t="s">
        <v>1059</v>
      </c>
      <c r="Y83" s="81">
        <f>VLOOKUP(X83,[1]definitions_list_lookup!$AB$20:$AC$25,2,FALSE)</f>
        <v>2</v>
      </c>
      <c r="Z83" s="80" t="s">
        <v>915</v>
      </c>
      <c r="AA83" s="81">
        <f>VLOOKUP(Z83,[1]definitions_list_lookup!$AT$3:$AU$5,2,FALSE)</f>
        <v>1</v>
      </c>
      <c r="AB83" s="80"/>
      <c r="AC83" s="80"/>
      <c r="AD83" s="82"/>
      <c r="AE83" s="82"/>
      <c r="AF83" s="82"/>
      <c r="AG83" s="82"/>
      <c r="AH83" s="77">
        <v>36</v>
      </c>
      <c r="AI83" s="77">
        <v>270</v>
      </c>
      <c r="AJ83" s="77">
        <v>42</v>
      </c>
      <c r="AK83" s="77">
        <v>0</v>
      </c>
      <c r="AL83" s="70">
        <f t="shared" si="9"/>
        <v>141.09968960788979</v>
      </c>
      <c r="AM83" s="70">
        <f t="shared" si="10"/>
        <v>141.09968960788979</v>
      </c>
      <c r="AN83" s="70">
        <f t="shared" si="11"/>
        <v>40.837603722214659</v>
      </c>
      <c r="AO83" s="70">
        <f t="shared" si="12"/>
        <v>231.09968960788979</v>
      </c>
      <c r="AP83" s="70">
        <f t="shared" si="13"/>
        <v>49.162396277785341</v>
      </c>
      <c r="AQ83" s="83">
        <f t="shared" si="15"/>
        <v>321.09968960788979</v>
      </c>
      <c r="AR83" s="83">
        <f t="shared" si="14"/>
        <v>49.162396277785341</v>
      </c>
    </row>
    <row r="84" spans="1:44" ht="15">
      <c r="A84"/>
      <c r="B84" s="70" t="s">
        <v>1101</v>
      </c>
      <c r="C84"/>
      <c r="D84" s="70" t="s">
        <v>1100</v>
      </c>
      <c r="E84" s="112">
        <v>55</v>
      </c>
      <c r="F84" s="112">
        <v>2</v>
      </c>
      <c r="G84" s="71" t="str">
        <f t="shared" si="8"/>
        <v>55-2</v>
      </c>
      <c r="H84" s="70">
        <v>57</v>
      </c>
      <c r="I84" s="70">
        <v>67</v>
      </c>
      <c r="J84" s="72" t="str">
        <f>IF(((VLOOKUP($G84,Depth_Lookup!$A$3:$J$415,9,FALSE))-(I84/100))&gt;=0,"Good","Too Long")</f>
        <v>Good</v>
      </c>
      <c r="K84" s="73">
        <f>(VLOOKUP($G84,Depth_Lookup!$A$3:$J$415,10,FALSE))+(H84/100)</f>
        <v>147.89499999999998</v>
      </c>
      <c r="L84" s="73">
        <f>(VLOOKUP($G84,Depth_Lookup!$A$3:$J$415,10,FALSE))+(I84/100)</f>
        <v>147.99499999999998</v>
      </c>
      <c r="M84" s="74"/>
      <c r="N84" s="74"/>
      <c r="O84" s="72" t="e">
        <f>VLOOKUP(N84,[1]definitions_list_lookup!AB$12:AC$17,2,FALSE)</f>
        <v>#N/A</v>
      </c>
      <c r="P84" s="75"/>
      <c r="Q84" s="72"/>
      <c r="R84" s="76"/>
      <c r="S84" s="77"/>
      <c r="T84" s="78"/>
      <c r="U84" s="72" t="e">
        <f>VLOOKUP(T84,[1]definitions_list_lookup!$AT84:$AU86,2,FALSE)</f>
        <v>#N/A</v>
      </c>
      <c r="V84" s="74"/>
      <c r="W84" s="79"/>
      <c r="X84" s="80" t="s">
        <v>1059</v>
      </c>
      <c r="Y84" s="81">
        <f>VLOOKUP(X84,[1]definitions_list_lookup!$AB$20:$AC$25,2,FALSE)</f>
        <v>2</v>
      </c>
      <c r="Z84" s="80" t="s">
        <v>941</v>
      </c>
      <c r="AA84" s="81">
        <f>VLOOKUP(Z84,[1]definitions_list_lookup!$AT$3:$AU$5,2,FALSE)</f>
        <v>2</v>
      </c>
      <c r="AB84" s="80"/>
      <c r="AC84" s="80"/>
      <c r="AD84" s="82"/>
      <c r="AE84" s="82"/>
      <c r="AF84" s="82"/>
      <c r="AG84" s="82"/>
      <c r="AH84" s="77">
        <v>16</v>
      </c>
      <c r="AI84" s="77">
        <v>270</v>
      </c>
      <c r="AJ84" s="77">
        <v>35</v>
      </c>
      <c r="AK84" s="77">
        <v>0</v>
      </c>
      <c r="AL84" s="70">
        <f t="shared" si="9"/>
        <v>157.73017164182124</v>
      </c>
      <c r="AM84" s="70">
        <f t="shared" si="10"/>
        <v>157.73017164182124</v>
      </c>
      <c r="AN84" s="70">
        <f t="shared" si="11"/>
        <v>52.887166342405671</v>
      </c>
      <c r="AO84" s="70">
        <f t="shared" si="12"/>
        <v>247.73017164182124</v>
      </c>
      <c r="AP84" s="70">
        <f t="shared" si="13"/>
        <v>37.112833657594329</v>
      </c>
      <c r="AQ84" s="83">
        <f t="shared" si="15"/>
        <v>337.73017164182124</v>
      </c>
      <c r="AR84" s="83">
        <f t="shared" si="14"/>
        <v>37.112833657594329</v>
      </c>
    </row>
    <row r="85" spans="1:44" ht="15">
      <c r="A85"/>
      <c r="B85" s="70" t="s">
        <v>1101</v>
      </c>
      <c r="C85"/>
      <c r="D85" s="70" t="s">
        <v>1100</v>
      </c>
      <c r="E85" s="112">
        <v>55</v>
      </c>
      <c r="F85" s="112">
        <v>4</v>
      </c>
      <c r="G85" s="71" t="str">
        <f t="shared" si="8"/>
        <v>55-4</v>
      </c>
      <c r="H85" s="70">
        <v>20</v>
      </c>
      <c r="I85" s="70">
        <v>27</v>
      </c>
      <c r="J85" s="72" t="str">
        <f>IF(((VLOOKUP($G85,Depth_Lookup!$A$3:$J$415,9,FALSE))-(I85/100))&gt;=0,"Good","Too Long")</f>
        <v>Good</v>
      </c>
      <c r="K85" s="73">
        <f>(VLOOKUP($G85,Depth_Lookup!$A$3:$J$415,10,FALSE))+(H85/100)</f>
        <v>149.345</v>
      </c>
      <c r="L85" s="73">
        <f>(VLOOKUP($G85,Depth_Lookup!$A$3:$J$415,10,FALSE))+(I85/100)</f>
        <v>149.41500000000002</v>
      </c>
      <c r="M85" s="74"/>
      <c r="N85" s="74"/>
      <c r="O85" s="72" t="e">
        <f>VLOOKUP(N85,[1]definitions_list_lookup!AB$12:AC$17,2,FALSE)</f>
        <v>#N/A</v>
      </c>
      <c r="P85" s="75"/>
      <c r="Q85" s="72"/>
      <c r="R85" s="76"/>
      <c r="S85" s="77"/>
      <c r="T85" s="78"/>
      <c r="U85" s="72" t="e">
        <f>VLOOKUP(T85,[1]definitions_list_lookup!$AT85:$AU87,2,FALSE)</f>
        <v>#N/A</v>
      </c>
      <c r="V85" s="74"/>
      <c r="W85" s="79"/>
      <c r="X85" s="80" t="s">
        <v>1059</v>
      </c>
      <c r="Y85" s="81">
        <f>VLOOKUP(X85,[1]definitions_list_lookup!$AB$20:$AC$25,2,FALSE)</f>
        <v>2</v>
      </c>
      <c r="Z85" s="80" t="s">
        <v>915</v>
      </c>
      <c r="AA85" s="81">
        <f>VLOOKUP(Z85,[1]definitions_list_lookup!$AT$3:$AU$5,2,FALSE)</f>
        <v>1</v>
      </c>
      <c r="AB85" s="80"/>
      <c r="AC85" s="80"/>
      <c r="AD85" s="82"/>
      <c r="AE85" s="82"/>
      <c r="AF85" s="82"/>
      <c r="AG85" s="82"/>
      <c r="AH85" s="77">
        <v>23</v>
      </c>
      <c r="AI85" s="77">
        <v>270</v>
      </c>
      <c r="AJ85" s="77">
        <v>39</v>
      </c>
      <c r="AK85" s="77">
        <v>0</v>
      </c>
      <c r="AL85" s="70">
        <f t="shared" si="9"/>
        <v>152.33724730452877</v>
      </c>
      <c r="AM85" s="70">
        <f t="shared" si="10"/>
        <v>152.33724730452877</v>
      </c>
      <c r="AN85" s="70">
        <f t="shared" si="11"/>
        <v>47.563587891441536</v>
      </c>
      <c r="AO85" s="70">
        <f t="shared" si="12"/>
        <v>242.33724730452877</v>
      </c>
      <c r="AP85" s="70">
        <f t="shared" si="13"/>
        <v>42.436412108558464</v>
      </c>
      <c r="AQ85" s="83">
        <f t="shared" si="15"/>
        <v>332.33724730452877</v>
      </c>
      <c r="AR85" s="83">
        <f t="shared" si="14"/>
        <v>42.436412108558464</v>
      </c>
    </row>
    <row r="86" spans="1:44" ht="15">
      <c r="A86"/>
      <c r="B86" s="70" t="s">
        <v>1101</v>
      </c>
      <c r="C86"/>
      <c r="D86" s="70" t="s">
        <v>1100</v>
      </c>
      <c r="E86" s="112">
        <v>55</v>
      </c>
      <c r="F86" s="112">
        <v>4</v>
      </c>
      <c r="G86" s="71" t="str">
        <f t="shared" si="8"/>
        <v>55-4</v>
      </c>
      <c r="H86" s="70">
        <v>61</v>
      </c>
      <c r="I86" s="70">
        <v>67</v>
      </c>
      <c r="J86" s="72" t="str">
        <f>IF(((VLOOKUP($G86,Depth_Lookup!$A$3:$J$415,9,FALSE))-(I86/100))&gt;=0,"Good","Too Long")</f>
        <v>Good</v>
      </c>
      <c r="K86" s="73">
        <f>(VLOOKUP($G86,Depth_Lookup!$A$3:$J$415,10,FALSE))+(H86/100)</f>
        <v>149.75500000000002</v>
      </c>
      <c r="L86" s="73">
        <f>(VLOOKUP($G86,Depth_Lookup!$A$3:$J$415,10,FALSE))+(I86/100)</f>
        <v>149.815</v>
      </c>
      <c r="M86" s="74"/>
      <c r="N86" s="74"/>
      <c r="O86" s="72" t="e">
        <f>VLOOKUP(N86,[1]definitions_list_lookup!AB$12:AC$17,2,FALSE)</f>
        <v>#N/A</v>
      </c>
      <c r="P86" s="75"/>
      <c r="Q86" s="72"/>
      <c r="R86" s="76"/>
      <c r="S86" s="77"/>
      <c r="T86" s="78"/>
      <c r="U86" s="72" t="e">
        <f>VLOOKUP(T86,[1]definitions_list_lookup!$AT86:$AU88,2,FALSE)</f>
        <v>#N/A</v>
      </c>
      <c r="V86" s="74"/>
      <c r="W86" s="79"/>
      <c r="X86" s="80" t="s">
        <v>1059</v>
      </c>
      <c r="Y86" s="81">
        <f>VLOOKUP(X86,[1]definitions_list_lookup!$AB$20:$AC$25,2,FALSE)</f>
        <v>2</v>
      </c>
      <c r="Z86" s="80" t="s">
        <v>889</v>
      </c>
      <c r="AA86" s="81">
        <f>VLOOKUP(Z86,[1]definitions_list_lookup!$AT$3:$AU$5,2,FALSE)</f>
        <v>0</v>
      </c>
      <c r="AB86" s="80"/>
      <c r="AC86" s="80"/>
      <c r="AD86" s="82"/>
      <c r="AE86" s="82"/>
      <c r="AF86" s="82"/>
      <c r="AG86" s="82"/>
      <c r="AH86" s="77">
        <v>36</v>
      </c>
      <c r="AI86" s="77">
        <v>270</v>
      </c>
      <c r="AJ86" s="77">
        <v>3</v>
      </c>
      <c r="AK86" s="77">
        <v>0</v>
      </c>
      <c r="AL86" s="70">
        <f t="shared" si="9"/>
        <v>94.125777504340931</v>
      </c>
      <c r="AM86" s="70">
        <f t="shared" si="10"/>
        <v>94.125777504340931</v>
      </c>
      <c r="AN86" s="70">
        <f t="shared" si="11"/>
        <v>53.929273091594389</v>
      </c>
      <c r="AO86" s="70">
        <f t="shared" si="12"/>
        <v>184.12577750434093</v>
      </c>
      <c r="AP86" s="70">
        <f t="shared" si="13"/>
        <v>36.070726908405611</v>
      </c>
      <c r="AQ86" s="83">
        <f t="shared" si="15"/>
        <v>274.12577750434093</v>
      </c>
      <c r="AR86" s="83">
        <f t="shared" si="14"/>
        <v>36.070726908405611</v>
      </c>
    </row>
    <row r="87" spans="1:44" ht="15">
      <c r="A87"/>
      <c r="B87" s="70" t="s">
        <v>1101</v>
      </c>
      <c r="C87"/>
      <c r="D87" s="70" t="s">
        <v>1100</v>
      </c>
      <c r="E87" s="112">
        <v>56</v>
      </c>
      <c r="F87" s="112">
        <v>3</v>
      </c>
      <c r="G87" s="71" t="str">
        <f t="shared" si="8"/>
        <v>56-3</v>
      </c>
      <c r="H87" s="70">
        <v>19</v>
      </c>
      <c r="I87" s="70">
        <v>28</v>
      </c>
      <c r="J87" s="72" t="str">
        <f>IF(((VLOOKUP($G87,Depth_Lookup!$A$3:$J$415,9,FALSE))-(I87/100))&gt;=0,"Good","Too Long")</f>
        <v>Good</v>
      </c>
      <c r="K87" s="73">
        <f>(VLOOKUP($G87,Depth_Lookup!$A$3:$J$415,10,FALSE))+(H87/100)</f>
        <v>151.74</v>
      </c>
      <c r="L87" s="73">
        <f>(VLOOKUP($G87,Depth_Lookup!$A$3:$J$415,10,FALSE))+(I87/100)</f>
        <v>151.83000000000001</v>
      </c>
      <c r="M87" s="74"/>
      <c r="N87" s="74"/>
      <c r="O87" s="72" t="e">
        <f>VLOOKUP(N87,[1]definitions_list_lookup!AB$12:AC$17,2,FALSE)</f>
        <v>#N/A</v>
      </c>
      <c r="P87" s="75"/>
      <c r="Q87" s="72"/>
      <c r="R87" s="76"/>
      <c r="S87" s="77"/>
      <c r="T87" s="78"/>
      <c r="U87" s="72" t="e">
        <f>VLOOKUP(T87,[1]definitions_list_lookup!$AT87:$AU89,2,FALSE)</f>
        <v>#N/A</v>
      </c>
      <c r="V87" s="74"/>
      <c r="W87" s="79"/>
      <c r="X87" s="80" t="s">
        <v>1059</v>
      </c>
      <c r="Y87" s="81">
        <f>VLOOKUP(X87,[1]definitions_list_lookup!$AB$20:$AC$25,2,FALSE)</f>
        <v>2</v>
      </c>
      <c r="Z87" s="80" t="s">
        <v>889</v>
      </c>
      <c r="AA87" s="81">
        <f>VLOOKUP(Z87,[1]definitions_list_lookup!$AT$3:$AU$5,2,FALSE)</f>
        <v>0</v>
      </c>
      <c r="AB87" s="80"/>
      <c r="AC87" s="80"/>
      <c r="AD87" s="82"/>
      <c r="AE87" s="82"/>
      <c r="AF87" s="82"/>
      <c r="AG87" s="82"/>
      <c r="AH87" s="77">
        <v>17</v>
      </c>
      <c r="AI87" s="77">
        <v>90</v>
      </c>
      <c r="AJ87" s="77">
        <v>23</v>
      </c>
      <c r="AK87" s="77">
        <v>180</v>
      </c>
      <c r="AL87" s="70">
        <f t="shared" si="9"/>
        <v>-35.763559240102694</v>
      </c>
      <c r="AM87" s="70">
        <f t="shared" si="10"/>
        <v>324.23644075989728</v>
      </c>
      <c r="AN87" s="70">
        <f t="shared" si="11"/>
        <v>62.385224155604334</v>
      </c>
      <c r="AO87" s="70">
        <f t="shared" si="12"/>
        <v>54.236440759897306</v>
      </c>
      <c r="AP87" s="70">
        <f t="shared" si="13"/>
        <v>27.614775844395666</v>
      </c>
      <c r="AQ87" s="83">
        <f t="shared" si="15"/>
        <v>144.23644075989728</v>
      </c>
      <c r="AR87" s="83">
        <f t="shared" si="14"/>
        <v>27.614775844395666</v>
      </c>
    </row>
    <row r="88" spans="1:44" ht="15">
      <c r="A88"/>
      <c r="B88" s="70" t="s">
        <v>1101</v>
      </c>
      <c r="C88"/>
      <c r="D88" s="70" t="s">
        <v>1100</v>
      </c>
      <c r="E88" s="22">
        <v>57</v>
      </c>
      <c r="F88" s="22">
        <v>4</v>
      </c>
      <c r="G88" s="71" t="str">
        <f t="shared" si="8"/>
        <v>57-4</v>
      </c>
      <c r="H88" s="70">
        <v>52</v>
      </c>
      <c r="I88" s="70">
        <v>81.5</v>
      </c>
      <c r="J88" s="72" t="str">
        <f>IF(((VLOOKUP($G88,Depth_Lookup!$A$3:$J$415,9,FALSE))-(I88/100))&gt;=0,"Good","Too Long")</f>
        <v>Good</v>
      </c>
      <c r="K88" s="73">
        <f>(VLOOKUP($G88,Depth_Lookup!$A$3:$J$415,10,FALSE))+(H88/100)</f>
        <v>155.50500000000002</v>
      </c>
      <c r="L88" s="73">
        <f>(VLOOKUP($G88,Depth_Lookup!$A$3:$J$415,10,FALSE))+(I88/100)</f>
        <v>155.80000000000001</v>
      </c>
      <c r="M88" s="74"/>
      <c r="N88" s="74"/>
      <c r="O88" s="72" t="e">
        <f>VLOOKUP(N88,[1]definitions_list_lookup!AB$12:AC$17,2,FALSE)</f>
        <v>#N/A</v>
      </c>
      <c r="P88" s="75"/>
      <c r="Q88" s="72"/>
      <c r="R88" s="76"/>
      <c r="S88" s="77"/>
      <c r="T88" s="78"/>
      <c r="U88" s="72" t="e">
        <f>VLOOKUP(T88,[1]definitions_list_lookup!$AT103:$AU105,2,FALSE)</f>
        <v>#N/A</v>
      </c>
      <c r="V88" s="74"/>
      <c r="W88" s="79"/>
      <c r="X88" s="80" t="s">
        <v>1056</v>
      </c>
      <c r="Y88" s="81">
        <f>VLOOKUP(X88,[1]definitions_list_lookup!$AB$20:$AC$25,2,FALSE)</f>
        <v>1</v>
      </c>
      <c r="Z88" s="80" t="s">
        <v>915</v>
      </c>
      <c r="AA88" s="81">
        <f>VLOOKUP(Z88,[1]definitions_list_lookup!$AT$3:$AU$5,2,FALSE)</f>
        <v>1</v>
      </c>
      <c r="AB88" s="80"/>
      <c r="AC88" s="80"/>
      <c r="AD88" s="82"/>
      <c r="AE88" s="82"/>
      <c r="AF88" s="82"/>
      <c r="AG88" s="82"/>
      <c r="AH88" s="77">
        <v>11</v>
      </c>
      <c r="AI88" s="77">
        <v>90</v>
      </c>
      <c r="AJ88" s="77">
        <v>2</v>
      </c>
      <c r="AK88" s="77">
        <v>180</v>
      </c>
      <c r="AL88" s="70">
        <f t="shared" si="9"/>
        <v>-79.815352570878204</v>
      </c>
      <c r="AM88" s="70">
        <f t="shared" si="10"/>
        <v>280.18464742912181</v>
      </c>
      <c r="AN88" s="70">
        <f t="shared" si="11"/>
        <v>78.828294483524587</v>
      </c>
      <c r="AO88" s="70">
        <f t="shared" si="12"/>
        <v>10.184647429121796</v>
      </c>
      <c r="AP88" s="70">
        <f t="shared" si="13"/>
        <v>11.171705516475413</v>
      </c>
      <c r="AQ88" s="83">
        <f t="shared" si="15"/>
        <v>100.18464742912181</v>
      </c>
      <c r="AR88" s="83">
        <f t="shared" si="14"/>
        <v>11.171705516475413</v>
      </c>
    </row>
    <row r="89" spans="1:44" ht="15">
      <c r="A89"/>
      <c r="B89" s="70" t="s">
        <v>1101</v>
      </c>
      <c r="C89"/>
      <c r="D89" s="70" t="s">
        <v>1100</v>
      </c>
      <c r="E89" s="22">
        <v>58</v>
      </c>
      <c r="F89" s="22">
        <v>1</v>
      </c>
      <c r="G89" s="71" t="str">
        <f t="shared" si="8"/>
        <v>58-1</v>
      </c>
      <c r="H89" s="70">
        <v>15</v>
      </c>
      <c r="I89" s="70">
        <v>86</v>
      </c>
      <c r="J89" s="72" t="str">
        <f>IF(((VLOOKUP($G89,Depth_Lookup!$A$3:$J$415,9,FALSE))-(I89/100))&gt;=0,"Good","Too Long")</f>
        <v>Good</v>
      </c>
      <c r="K89" s="73">
        <f>(VLOOKUP($G89,Depth_Lookup!$A$3:$J$415,10,FALSE))+(H89/100)</f>
        <v>155.85</v>
      </c>
      <c r="L89" s="73">
        <f>(VLOOKUP($G89,Depth_Lookup!$A$3:$J$415,10,FALSE))+(I89/100)</f>
        <v>156.56</v>
      </c>
      <c r="M89" s="74"/>
      <c r="N89" s="74"/>
      <c r="O89" s="72" t="e">
        <f>VLOOKUP(N89,[1]definitions_list_lookup!AB$12:AC$17,2,FALSE)</f>
        <v>#N/A</v>
      </c>
      <c r="P89" s="75"/>
      <c r="Q89" s="72"/>
      <c r="R89" s="76"/>
      <c r="S89" s="77"/>
      <c r="T89" s="78"/>
      <c r="U89" s="72" t="e">
        <f>VLOOKUP(T89,[1]definitions_list_lookup!$AT104:$AU106,2,FALSE)</f>
        <v>#N/A</v>
      </c>
      <c r="V89" s="74"/>
      <c r="W89" s="79"/>
      <c r="X89" s="80" t="s">
        <v>1059</v>
      </c>
      <c r="Y89" s="81">
        <f>VLOOKUP(X89,[1]definitions_list_lookup!$AB$20:$AC$25,2,FALSE)</f>
        <v>2</v>
      </c>
      <c r="Z89" s="80" t="s">
        <v>915</v>
      </c>
      <c r="AA89" s="81">
        <f>VLOOKUP(Z89,[1]definitions_list_lookup!$AT$3:$AU$5,2,FALSE)</f>
        <v>1</v>
      </c>
      <c r="AB89" s="80"/>
      <c r="AC89" s="80"/>
      <c r="AD89" s="82"/>
      <c r="AE89" s="82"/>
      <c r="AF89" s="82"/>
      <c r="AG89" s="82"/>
      <c r="AH89" s="77">
        <v>21</v>
      </c>
      <c r="AI89" s="77">
        <v>90</v>
      </c>
      <c r="AJ89" s="77">
        <v>36</v>
      </c>
      <c r="AK89" s="77">
        <v>180</v>
      </c>
      <c r="AL89" s="70">
        <f t="shared" si="9"/>
        <v>-27.84944303291519</v>
      </c>
      <c r="AM89" s="70">
        <f t="shared" si="10"/>
        <v>332.15055696708481</v>
      </c>
      <c r="AN89" s="70">
        <f t="shared" si="11"/>
        <v>50.589539414741672</v>
      </c>
      <c r="AO89" s="70">
        <f t="shared" si="12"/>
        <v>62.15055696708481</v>
      </c>
      <c r="AP89" s="70">
        <f t="shared" si="13"/>
        <v>39.410460585258328</v>
      </c>
      <c r="AQ89" s="83">
        <f t="shared" si="15"/>
        <v>152.15055696708481</v>
      </c>
      <c r="AR89" s="83">
        <f t="shared" si="14"/>
        <v>39.410460585258328</v>
      </c>
    </row>
    <row r="90" spans="1:44" ht="15">
      <c r="A90"/>
      <c r="B90" s="70" t="s">
        <v>1101</v>
      </c>
      <c r="C90"/>
      <c r="D90" s="70" t="s">
        <v>1100</v>
      </c>
      <c r="E90" s="22">
        <v>52</v>
      </c>
      <c r="F90" s="22">
        <v>2</v>
      </c>
      <c r="G90" s="71" t="str">
        <f t="shared" si="8"/>
        <v>52-2</v>
      </c>
      <c r="H90" s="70">
        <v>0</v>
      </c>
      <c r="I90" s="70">
        <v>50</v>
      </c>
      <c r="J90" s="72" t="str">
        <f>IF(((VLOOKUP($G90,Depth_Lookup!$A$3:$J$415,9,FALSE))-(I90/100))&gt;=0,"Good","Too Long")</f>
        <v>Good</v>
      </c>
      <c r="K90" s="73">
        <f>(VLOOKUP($G90,Depth_Lookup!$A$3:$J$415,10,FALSE))+(H90/100)</f>
        <v>138.25</v>
      </c>
      <c r="L90" s="73">
        <f>(VLOOKUP($G90,Depth_Lookup!$A$3:$J$415,10,FALSE))+(I90/100)</f>
        <v>138.75</v>
      </c>
      <c r="M90" s="74"/>
      <c r="N90" s="74"/>
      <c r="O90" s="72" t="e">
        <f>VLOOKUP(N90,[1]definitions_list_lookup!AB$12:AC$17,2,FALSE)</f>
        <v>#N/A</v>
      </c>
      <c r="P90" s="75"/>
      <c r="Q90" s="72"/>
      <c r="R90" s="76"/>
      <c r="S90" s="77"/>
      <c r="T90" s="78"/>
      <c r="U90" s="72" t="e">
        <f>VLOOKUP(T90,[1]definitions_list_lookup!$AT105:$AU107,2,FALSE)</f>
        <v>#N/A</v>
      </c>
      <c r="V90" s="74"/>
      <c r="W90" s="79"/>
      <c r="X90" s="80" t="s">
        <v>1056</v>
      </c>
      <c r="Y90" s="81">
        <f>VLOOKUP(X90,[1]definitions_list_lookup!$AB$20:$AC$25,2,FALSE)</f>
        <v>1</v>
      </c>
      <c r="Z90" s="80" t="s">
        <v>941</v>
      </c>
      <c r="AA90" s="81">
        <f>VLOOKUP(Z90,[1]definitions_list_lookup!$AT$3:$AU$5,2,FALSE)</f>
        <v>2</v>
      </c>
      <c r="AB90" s="80"/>
      <c r="AC90" s="80"/>
      <c r="AD90" s="82"/>
      <c r="AE90" s="82"/>
      <c r="AF90" s="82"/>
      <c r="AG90" s="82"/>
      <c r="AH90" s="77">
        <v>22</v>
      </c>
      <c r="AI90" s="77">
        <v>90</v>
      </c>
      <c r="AJ90" s="77">
        <v>28</v>
      </c>
      <c r="AK90" s="77">
        <v>180</v>
      </c>
      <c r="AL90" s="70">
        <f t="shared" si="9"/>
        <v>-37.229851346347118</v>
      </c>
      <c r="AM90" s="70">
        <f t="shared" si="10"/>
        <v>322.77014865365288</v>
      </c>
      <c r="AN90" s="70">
        <f t="shared" si="11"/>
        <v>56.265141140828661</v>
      </c>
      <c r="AO90" s="70">
        <f t="shared" si="12"/>
        <v>52.770148653652882</v>
      </c>
      <c r="AP90" s="70">
        <f t="shared" si="13"/>
        <v>33.734858859171339</v>
      </c>
      <c r="AQ90" s="83">
        <f t="shared" si="15"/>
        <v>142.77014865365288</v>
      </c>
      <c r="AR90" s="83">
        <f t="shared" si="14"/>
        <v>33.734858859171339</v>
      </c>
    </row>
    <row r="91" spans="1:44" ht="15">
      <c r="A91"/>
      <c r="B91" s="70" t="s">
        <v>1101</v>
      </c>
      <c r="C91"/>
      <c r="D91" s="70" t="s">
        <v>1100</v>
      </c>
      <c r="E91" s="22">
        <v>58</v>
      </c>
      <c r="F91" s="22">
        <v>3</v>
      </c>
      <c r="G91" s="71" t="str">
        <f t="shared" si="8"/>
        <v>58-3</v>
      </c>
      <c r="H91" s="70">
        <v>18</v>
      </c>
      <c r="I91" s="70">
        <v>73</v>
      </c>
      <c r="J91" s="72" t="str">
        <f>IF(((VLOOKUP($G91,Depth_Lookup!$A$3:$J$415,9,FALSE))-(I91/100))&gt;=0,"Good","Too Long")</f>
        <v>Good</v>
      </c>
      <c r="K91" s="73">
        <f>(VLOOKUP($G91,Depth_Lookup!$A$3:$J$415,10,FALSE))+(H91/100)</f>
        <v>157.27500000000001</v>
      </c>
      <c r="L91" s="73">
        <f>(VLOOKUP($G91,Depth_Lookup!$A$3:$J$415,10,FALSE))+(I91/100)</f>
        <v>157.82499999999999</v>
      </c>
      <c r="M91" s="74"/>
      <c r="N91" s="74"/>
      <c r="O91" s="72" t="e">
        <f>VLOOKUP(N91,[1]definitions_list_lookup!AB$12:AC$17,2,FALSE)</f>
        <v>#N/A</v>
      </c>
      <c r="P91" s="75"/>
      <c r="Q91" s="72"/>
      <c r="R91" s="76"/>
      <c r="S91" s="77"/>
      <c r="T91" s="78"/>
      <c r="U91" s="72" t="e">
        <f>VLOOKUP(T91,[1]definitions_list_lookup!$AT106:$AU108,2,FALSE)</f>
        <v>#N/A</v>
      </c>
      <c r="V91" s="74"/>
      <c r="W91" s="79"/>
      <c r="X91" s="80" t="s">
        <v>1059</v>
      </c>
      <c r="Y91" s="81">
        <f>VLOOKUP(X91,[1]definitions_list_lookup!$AB$20:$AC$25,2,FALSE)</f>
        <v>2</v>
      </c>
      <c r="Z91" s="80" t="s">
        <v>915</v>
      </c>
      <c r="AA91" s="81">
        <f>VLOOKUP(Z91,[1]definitions_list_lookup!$AT$3:$AU$5,2,FALSE)</f>
        <v>1</v>
      </c>
      <c r="AB91" s="80"/>
      <c r="AC91" s="80"/>
      <c r="AD91" s="82"/>
      <c r="AE91" s="82"/>
      <c r="AF91" s="82"/>
      <c r="AG91" s="82"/>
      <c r="AH91" s="77">
        <v>12</v>
      </c>
      <c r="AI91" s="77">
        <v>90</v>
      </c>
      <c r="AJ91" s="77">
        <v>38</v>
      </c>
      <c r="AK91" s="77">
        <v>180</v>
      </c>
      <c r="AL91" s="70">
        <f t="shared" si="9"/>
        <v>-15.219527191286772</v>
      </c>
      <c r="AM91" s="70">
        <f t="shared" si="10"/>
        <v>344.78047280871323</v>
      </c>
      <c r="AN91" s="70">
        <f t="shared" si="11"/>
        <v>51.003475787150109</v>
      </c>
      <c r="AO91" s="70">
        <f t="shared" si="12"/>
        <v>74.780472808713228</v>
      </c>
      <c r="AP91" s="70">
        <f t="shared" si="13"/>
        <v>38.996524212849891</v>
      </c>
      <c r="AQ91" s="83">
        <f t="shared" si="15"/>
        <v>164.78047280871323</v>
      </c>
      <c r="AR91" s="83">
        <f t="shared" si="14"/>
        <v>38.996524212849891</v>
      </c>
    </row>
    <row r="92" spans="1:44" ht="15">
      <c r="A92"/>
      <c r="B92" s="70" t="s">
        <v>1101</v>
      </c>
      <c r="C92"/>
      <c r="D92" s="70" t="s">
        <v>1100</v>
      </c>
      <c r="E92" s="22">
        <v>60</v>
      </c>
      <c r="F92" s="22">
        <v>2</v>
      </c>
      <c r="G92" s="71" t="str">
        <f t="shared" si="8"/>
        <v>60-2</v>
      </c>
      <c r="H92" s="70">
        <v>21</v>
      </c>
      <c r="I92" s="70">
        <v>83</v>
      </c>
      <c r="J92" s="72" t="str">
        <f>IF(((VLOOKUP($G92,Depth_Lookup!$A$3:$J$415,9,FALSE))-(I92/100))&gt;=0,"Good","Too Long")</f>
        <v>Good</v>
      </c>
      <c r="K92" s="73">
        <f>(VLOOKUP($G92,Depth_Lookup!$A$3:$J$415,10,FALSE))+(H92/100)</f>
        <v>162.24</v>
      </c>
      <c r="L92" s="73">
        <f>(VLOOKUP($G92,Depth_Lookup!$A$3:$J$415,10,FALSE))+(I92/100)</f>
        <v>162.86000000000001</v>
      </c>
      <c r="M92" s="74"/>
      <c r="N92" s="74"/>
      <c r="O92" s="72" t="e">
        <f>VLOOKUP(N92,[1]definitions_list_lookup!AB$12:AC$17,2,FALSE)</f>
        <v>#N/A</v>
      </c>
      <c r="P92" s="75"/>
      <c r="Q92" s="72"/>
      <c r="R92" s="76"/>
      <c r="S92" s="77"/>
      <c r="T92" s="78"/>
      <c r="U92" s="72" t="e">
        <f>VLOOKUP(T92,[1]definitions_list_lookup!$AT107:$AU109,2,FALSE)</f>
        <v>#N/A</v>
      </c>
      <c r="V92" s="74"/>
      <c r="W92" s="79"/>
      <c r="X92" s="80" t="s">
        <v>1056</v>
      </c>
      <c r="Y92" s="81">
        <f>VLOOKUP(X92,[1]definitions_list_lookup!$AB$20:$AC$25,2,FALSE)</f>
        <v>1</v>
      </c>
      <c r="Z92" s="80" t="s">
        <v>915</v>
      </c>
      <c r="AA92" s="81">
        <f>VLOOKUP(Z92,[1]definitions_list_lookup!$AT$3:$AU$5,2,FALSE)</f>
        <v>1</v>
      </c>
      <c r="AB92" s="80"/>
      <c r="AC92" s="80"/>
      <c r="AD92" s="82"/>
      <c r="AE92" s="82"/>
      <c r="AF92" s="82"/>
      <c r="AG92" s="82"/>
      <c r="AH92" s="77">
        <v>16</v>
      </c>
      <c r="AI92" s="77">
        <v>90</v>
      </c>
      <c r="AJ92" s="77">
        <v>33</v>
      </c>
      <c r="AK92" s="77">
        <v>0</v>
      </c>
      <c r="AL92" s="70">
        <f t="shared" si="9"/>
        <v>-156.17618381791243</v>
      </c>
      <c r="AM92" s="70">
        <f t="shared" si="10"/>
        <v>203.82381618208757</v>
      </c>
      <c r="AN92" s="70">
        <f t="shared" si="11"/>
        <v>54.629188360954721</v>
      </c>
      <c r="AO92" s="70">
        <f t="shared" si="12"/>
        <v>293.82381618208757</v>
      </c>
      <c r="AP92" s="70">
        <f t="shared" si="13"/>
        <v>35.370811639045279</v>
      </c>
      <c r="AQ92" s="83">
        <f t="shared" si="15"/>
        <v>23.823816182087569</v>
      </c>
      <c r="AR92" s="83">
        <f t="shared" si="14"/>
        <v>35.370811639045279</v>
      </c>
    </row>
    <row r="93" spans="1:44" ht="15">
      <c r="A93"/>
      <c r="B93" s="70" t="s">
        <v>1101</v>
      </c>
      <c r="C93"/>
      <c r="D93" s="70" t="s">
        <v>1100</v>
      </c>
      <c r="E93" s="22">
        <v>60</v>
      </c>
      <c r="F93" s="22">
        <v>3</v>
      </c>
      <c r="G93" s="71" t="str">
        <f t="shared" si="8"/>
        <v>60-3</v>
      </c>
      <c r="H93" s="70">
        <v>33</v>
      </c>
      <c r="I93" s="70">
        <v>44</v>
      </c>
      <c r="J93" s="72" t="str">
        <f>IF(((VLOOKUP($G93,Depth_Lookup!$A$3:$J$415,9,FALSE))-(I93/100))&gt;=0,"Good","Too Long")</f>
        <v>Good</v>
      </c>
      <c r="K93" s="73">
        <f>(VLOOKUP($G93,Depth_Lookup!$A$3:$J$415,10,FALSE))+(H93/100)</f>
        <v>163.31</v>
      </c>
      <c r="L93" s="73">
        <f>(VLOOKUP($G93,Depth_Lookup!$A$3:$J$415,10,FALSE))+(I93/100)</f>
        <v>163.41999999999999</v>
      </c>
      <c r="M93" s="74"/>
      <c r="N93" s="74"/>
      <c r="O93" s="72" t="e">
        <f>VLOOKUP(N93,[1]definitions_list_lookup!AB$12:AC$17,2,FALSE)</f>
        <v>#N/A</v>
      </c>
      <c r="P93" s="75"/>
      <c r="Q93" s="72"/>
      <c r="R93" s="76"/>
      <c r="S93" s="77"/>
      <c r="T93" s="78"/>
      <c r="U93" s="72" t="e">
        <f>VLOOKUP(T93,[1]definitions_list_lookup!$AT108:$AU110,2,FALSE)</f>
        <v>#N/A</v>
      </c>
      <c r="V93" s="74"/>
      <c r="W93" s="79"/>
      <c r="X93" s="80" t="s">
        <v>1056</v>
      </c>
      <c r="Y93" s="81">
        <f>VLOOKUP(X93,[1]definitions_list_lookup!$AB$20:$AC$25,2,FALSE)</f>
        <v>1</v>
      </c>
      <c r="Z93" s="80" t="s">
        <v>889</v>
      </c>
      <c r="AA93" s="81">
        <f>VLOOKUP(Z93,[1]definitions_list_lookup!$AT$3:$AU$5,2,FALSE)</f>
        <v>0</v>
      </c>
      <c r="AB93" s="80"/>
      <c r="AC93" s="80"/>
      <c r="AD93" s="82"/>
      <c r="AE93" s="82"/>
      <c r="AF93" s="82"/>
      <c r="AG93" s="82"/>
      <c r="AH93" s="77">
        <v>11</v>
      </c>
      <c r="AI93" s="77">
        <v>90</v>
      </c>
      <c r="AJ93" s="77">
        <v>29</v>
      </c>
      <c r="AK93" s="77">
        <v>180</v>
      </c>
      <c r="AL93" s="70">
        <f t="shared" si="9"/>
        <v>-19.324307297627968</v>
      </c>
      <c r="AM93" s="70">
        <f t="shared" si="10"/>
        <v>340.67569270237203</v>
      </c>
      <c r="AN93" s="70">
        <f t="shared" si="11"/>
        <v>59.569898058961378</v>
      </c>
      <c r="AO93" s="70">
        <f t="shared" si="12"/>
        <v>70.675692702372032</v>
      </c>
      <c r="AP93" s="70">
        <f t="shared" si="13"/>
        <v>30.430101941038622</v>
      </c>
      <c r="AQ93" s="83">
        <f t="shared" si="15"/>
        <v>160.67569270237203</v>
      </c>
      <c r="AR93" s="83">
        <f t="shared" si="14"/>
        <v>30.430101941038622</v>
      </c>
    </row>
    <row r="94" spans="1:44" ht="15">
      <c r="A94"/>
      <c r="B94" s="70" t="s">
        <v>1101</v>
      </c>
      <c r="C94"/>
      <c r="D94" s="111" t="s">
        <v>1100</v>
      </c>
      <c r="E94" s="22">
        <v>61</v>
      </c>
      <c r="F94" s="22">
        <v>1</v>
      </c>
      <c r="G94" s="71" t="str">
        <f t="shared" si="8"/>
        <v>61-1</v>
      </c>
      <c r="H94" s="70">
        <v>79</v>
      </c>
      <c r="I94" s="70">
        <v>89</v>
      </c>
      <c r="J94" s="72" t="str">
        <f>IF(((VLOOKUP($G94,Depth_Lookup!$A$3:$J$415,9,FALSE))-(I94/100))&gt;=0,"Good","Too Long")</f>
        <v>Good</v>
      </c>
      <c r="K94" s="73">
        <f>(VLOOKUP($G94,Depth_Lookup!$A$3:$J$415,10,FALSE))+(H94/100)</f>
        <v>165.48999999999998</v>
      </c>
      <c r="L94" s="73">
        <f>(VLOOKUP($G94,Depth_Lookup!$A$3:$J$415,10,FALSE))+(I94/100)</f>
        <v>165.58999999999997</v>
      </c>
      <c r="M94" s="74"/>
      <c r="N94" s="74"/>
      <c r="O94" s="72" t="e">
        <f>VLOOKUP(N94,[1]definitions_list_lookup!AB$12:AC$17,2,FALSE)</f>
        <v>#N/A</v>
      </c>
      <c r="P94" s="75"/>
      <c r="Q94" s="72"/>
      <c r="R94" s="76"/>
      <c r="S94" s="77"/>
      <c r="T94" s="78"/>
      <c r="U94" s="72" t="e">
        <f>VLOOKUP(T94,[1]definitions_list_lookup!$AT109:$AU111,2,FALSE)</f>
        <v>#N/A</v>
      </c>
      <c r="V94" s="74"/>
      <c r="W94" s="79"/>
      <c r="X94" s="80" t="s">
        <v>1056</v>
      </c>
      <c r="Y94" s="81">
        <f>VLOOKUP(X94,[1]definitions_list_lookup!$AB$20:$AC$25,2,FALSE)</f>
        <v>1</v>
      </c>
      <c r="Z94" s="80" t="s">
        <v>915</v>
      </c>
      <c r="AA94" s="81">
        <f>VLOOKUP(Z94,[1]definitions_list_lookup!$AT$3:$AU$5,2,FALSE)</f>
        <v>1</v>
      </c>
      <c r="AB94" s="80"/>
      <c r="AC94" s="80"/>
      <c r="AD94" s="82"/>
      <c r="AE94" s="82"/>
      <c r="AF94" s="82"/>
      <c r="AG94" s="82"/>
      <c r="AH94" s="77">
        <v>4</v>
      </c>
      <c r="AI94" s="77">
        <v>270</v>
      </c>
      <c r="AJ94" s="77">
        <v>6</v>
      </c>
      <c r="AK94" s="77">
        <v>0</v>
      </c>
      <c r="AL94" s="70">
        <f t="shared" si="9"/>
        <v>146.36381294147469</v>
      </c>
      <c r="AM94" s="70">
        <f t="shared" si="10"/>
        <v>146.36381294147469</v>
      </c>
      <c r="AN94" s="70">
        <f t="shared" si="11"/>
        <v>82.805013436612754</v>
      </c>
      <c r="AO94" s="70">
        <f t="shared" si="12"/>
        <v>236.36381294147469</v>
      </c>
      <c r="AP94" s="70">
        <f t="shared" si="13"/>
        <v>7.1949865633872463</v>
      </c>
      <c r="AQ94" s="83">
        <f t="shared" si="15"/>
        <v>326.36381294147469</v>
      </c>
      <c r="AR94" s="83">
        <f t="shared" si="14"/>
        <v>7.1949865633872463</v>
      </c>
    </row>
    <row r="95" spans="1:44" ht="15">
      <c r="A95"/>
      <c r="B95" s="70" t="s">
        <v>1101</v>
      </c>
      <c r="C95"/>
      <c r="D95" s="70" t="s">
        <v>1100</v>
      </c>
      <c r="E95" s="22">
        <v>61</v>
      </c>
      <c r="F95" s="22">
        <v>2</v>
      </c>
      <c r="G95" s="71" t="str">
        <f t="shared" si="8"/>
        <v>61-2</v>
      </c>
      <c r="H95" s="70">
        <v>34</v>
      </c>
      <c r="I95" s="70">
        <v>91</v>
      </c>
      <c r="J95" s="72" t="str">
        <f>IF(((VLOOKUP($G95,Depth_Lookup!$A$3:$J$415,9,FALSE))-(I95/100))&gt;=0,"Good","Too Long")</f>
        <v>Good</v>
      </c>
      <c r="K95" s="73">
        <f>(VLOOKUP($G95,Depth_Lookup!$A$3:$J$415,10,FALSE))+(H95/100)</f>
        <v>165.995</v>
      </c>
      <c r="L95" s="73">
        <f>(VLOOKUP($G95,Depth_Lookup!$A$3:$J$415,10,FALSE))+(I95/100)</f>
        <v>166.565</v>
      </c>
      <c r="M95" s="74"/>
      <c r="N95" s="74"/>
      <c r="O95" s="72" t="e">
        <f>VLOOKUP(N95,[1]definitions_list_lookup!AB$12:AC$17,2,FALSE)</f>
        <v>#N/A</v>
      </c>
      <c r="P95" s="75"/>
      <c r="Q95" s="72"/>
      <c r="R95" s="76"/>
      <c r="S95" s="77"/>
      <c r="T95" s="78"/>
      <c r="U95" s="72" t="e">
        <f>VLOOKUP(T95,[1]definitions_list_lookup!$AT110:$AU112,2,FALSE)</f>
        <v>#N/A</v>
      </c>
      <c r="V95" s="74"/>
      <c r="W95" s="79"/>
      <c r="X95" s="80" t="s">
        <v>1056</v>
      </c>
      <c r="Y95" s="81">
        <f>VLOOKUP(X95,[1]definitions_list_lookup!$AB$20:$AC$25,2,FALSE)</f>
        <v>1</v>
      </c>
      <c r="Z95" s="80" t="s">
        <v>889</v>
      </c>
      <c r="AA95" s="81">
        <f>VLOOKUP(Z95,[1]definitions_list_lookup!$AT$3:$AU$5,2,FALSE)</f>
        <v>0</v>
      </c>
      <c r="AB95" s="80"/>
      <c r="AC95" s="80"/>
      <c r="AD95" s="82"/>
      <c r="AE95" s="82"/>
      <c r="AF95" s="82"/>
      <c r="AG95" s="82"/>
      <c r="AH95" s="77">
        <v>6</v>
      </c>
      <c r="AI95" s="77">
        <v>270</v>
      </c>
      <c r="AJ95" s="77">
        <v>25</v>
      </c>
      <c r="AK95" s="77">
        <v>180</v>
      </c>
      <c r="AL95" s="70">
        <f t="shared" si="9"/>
        <v>12.702018932984231</v>
      </c>
      <c r="AM95" s="70">
        <f t="shared" si="10"/>
        <v>12.702018932984231</v>
      </c>
      <c r="AN95" s="70">
        <f t="shared" si="11"/>
        <v>64.451920743188168</v>
      </c>
      <c r="AO95" s="70">
        <f t="shared" si="12"/>
        <v>102.70201893298423</v>
      </c>
      <c r="AP95" s="70">
        <f t="shared" si="13"/>
        <v>25.548079256811832</v>
      </c>
      <c r="AQ95" s="83">
        <f t="shared" si="15"/>
        <v>192.70201893298423</v>
      </c>
      <c r="AR95" s="83">
        <f t="shared" si="14"/>
        <v>25.548079256811832</v>
      </c>
    </row>
    <row r="96" spans="1:44" ht="15">
      <c r="A96"/>
      <c r="B96" s="70" t="s">
        <v>1101</v>
      </c>
      <c r="C96"/>
      <c r="D96" s="70" t="s">
        <v>1100</v>
      </c>
      <c r="E96" s="22">
        <v>61</v>
      </c>
      <c r="F96" s="22">
        <v>3</v>
      </c>
      <c r="G96" s="71" t="str">
        <f t="shared" si="8"/>
        <v>61-3</v>
      </c>
      <c r="H96" s="70">
        <v>54</v>
      </c>
      <c r="I96" s="70">
        <v>66</v>
      </c>
      <c r="J96" s="72" t="str">
        <f>IF(((VLOOKUP($G96,Depth_Lookup!$A$3:$J$415,9,FALSE))-(I96/100))&gt;=0,"Good","Too Long")</f>
        <v>Good</v>
      </c>
      <c r="K96" s="73">
        <f>(VLOOKUP($G96,Depth_Lookup!$A$3:$J$415,10,FALSE))+(H96/100)</f>
        <v>167.12</v>
      </c>
      <c r="L96" s="73">
        <f>(VLOOKUP($G96,Depth_Lookup!$A$3:$J$415,10,FALSE))+(I96/100)</f>
        <v>167.24</v>
      </c>
      <c r="M96" s="74"/>
      <c r="N96" s="74"/>
      <c r="O96" s="72" t="e">
        <f>VLOOKUP(N96,[1]definitions_list_lookup!AB$12:AC$17,2,FALSE)</f>
        <v>#N/A</v>
      </c>
      <c r="P96" s="75"/>
      <c r="Q96" s="72"/>
      <c r="R96" s="76"/>
      <c r="S96" s="77"/>
      <c r="T96" s="78"/>
      <c r="U96" s="72" t="e">
        <f>VLOOKUP(T96,[1]definitions_list_lookup!$AT111:$AU113,2,FALSE)</f>
        <v>#N/A</v>
      </c>
      <c r="V96" s="74"/>
      <c r="W96" s="79"/>
      <c r="X96" s="80" t="s">
        <v>1056</v>
      </c>
      <c r="Y96" s="81">
        <f>VLOOKUP(X96,[1]definitions_list_lookup!$AB$20:$AC$25,2,FALSE)</f>
        <v>1</v>
      </c>
      <c r="Z96" s="80" t="s">
        <v>915</v>
      </c>
      <c r="AA96" s="81">
        <f>VLOOKUP(Z96,[1]definitions_list_lookup!$AT$3:$AU$5,2,FALSE)</f>
        <v>1</v>
      </c>
      <c r="AB96" s="80"/>
      <c r="AC96" s="80"/>
      <c r="AD96" s="82"/>
      <c r="AE96" s="82"/>
      <c r="AF96" s="82"/>
      <c r="AG96" s="82"/>
      <c r="AH96" s="77">
        <v>21</v>
      </c>
      <c r="AI96" s="77">
        <v>270</v>
      </c>
      <c r="AJ96" s="77">
        <v>11</v>
      </c>
      <c r="AK96" s="77">
        <v>180</v>
      </c>
      <c r="AL96" s="70">
        <f t="shared" si="9"/>
        <v>63.143348481982343</v>
      </c>
      <c r="AM96" s="70">
        <f t="shared" si="10"/>
        <v>63.143348481982343</v>
      </c>
      <c r="AN96" s="70">
        <f t="shared" si="11"/>
        <v>66.719070459310444</v>
      </c>
      <c r="AO96" s="70">
        <f t="shared" si="12"/>
        <v>153.14334848198234</v>
      </c>
      <c r="AP96" s="70">
        <f t="shared" si="13"/>
        <v>23.280929540689556</v>
      </c>
      <c r="AQ96" s="83">
        <f t="shared" si="15"/>
        <v>243.14334848198234</v>
      </c>
      <c r="AR96" s="83">
        <f t="shared" si="14"/>
        <v>23.280929540689556</v>
      </c>
    </row>
    <row r="97" spans="1:44" ht="15">
      <c r="A97"/>
      <c r="B97" s="70" t="s">
        <v>1101</v>
      </c>
      <c r="C97"/>
      <c r="D97" s="70" t="s">
        <v>1100</v>
      </c>
      <c r="E97" s="22">
        <v>62</v>
      </c>
      <c r="F97" s="22">
        <v>1</v>
      </c>
      <c r="G97" s="71" t="str">
        <f t="shared" si="8"/>
        <v>62-1</v>
      </c>
      <c r="H97" s="70">
        <v>7</v>
      </c>
      <c r="I97" s="70">
        <v>67</v>
      </c>
      <c r="J97" s="72" t="str">
        <f>IF(((VLOOKUP($G97,Depth_Lookup!$A$3:$J$415,9,FALSE))-(I97/100))&gt;=0,"Good","Too Long")</f>
        <v>Good</v>
      </c>
      <c r="K97" s="73">
        <f>(VLOOKUP($G97,Depth_Lookup!$A$3:$J$415,10,FALSE))+(H97/100)</f>
        <v>167.76999999999998</v>
      </c>
      <c r="L97" s="73">
        <f>(VLOOKUP($G97,Depth_Lookup!$A$3:$J$415,10,FALSE))+(I97/100)</f>
        <v>168.36999999999998</v>
      </c>
      <c r="M97" s="74"/>
      <c r="N97" s="74"/>
      <c r="O97" s="72" t="e">
        <f>VLOOKUP(N97,[1]definitions_list_lookup!AB$12:AC$17,2,FALSE)</f>
        <v>#N/A</v>
      </c>
      <c r="P97" s="75"/>
      <c r="Q97" s="72"/>
      <c r="R97" s="76"/>
      <c r="S97" s="77"/>
      <c r="T97" s="78"/>
      <c r="U97" s="72" t="e">
        <f>VLOOKUP(T97,[1]definitions_list_lookup!$AT112:$AU114,2,FALSE)</f>
        <v>#N/A</v>
      </c>
      <c r="V97" s="74"/>
      <c r="W97" s="79"/>
      <c r="X97" s="80" t="s">
        <v>1056</v>
      </c>
      <c r="Y97" s="81">
        <f>VLOOKUP(X97,[1]definitions_list_lookup!$AB$20:$AC$25,2,FALSE)</f>
        <v>1</v>
      </c>
      <c r="Z97" s="80" t="s">
        <v>915</v>
      </c>
      <c r="AA97" s="81">
        <f>VLOOKUP(Z97,[1]definitions_list_lookup!$AT$3:$AU$5,2,FALSE)</f>
        <v>1</v>
      </c>
      <c r="AB97" s="80"/>
      <c r="AC97" s="80"/>
      <c r="AD97" s="82"/>
      <c r="AE97" s="82"/>
      <c r="AF97" s="82"/>
      <c r="AG97" s="82"/>
      <c r="AH97" s="77">
        <v>14</v>
      </c>
      <c r="AI97" s="77">
        <v>270</v>
      </c>
      <c r="AJ97" s="77">
        <v>19</v>
      </c>
      <c r="AK97" s="77">
        <v>180</v>
      </c>
      <c r="AL97" s="70">
        <f t="shared" si="9"/>
        <v>35.908338632930992</v>
      </c>
      <c r="AM97" s="70">
        <f t="shared" si="10"/>
        <v>35.908338632930992</v>
      </c>
      <c r="AN97" s="70">
        <f t="shared" si="11"/>
        <v>66.968744914572355</v>
      </c>
      <c r="AO97" s="70">
        <f t="shared" si="12"/>
        <v>125.90833863293099</v>
      </c>
      <c r="AP97" s="70">
        <f t="shared" si="13"/>
        <v>23.031255085427645</v>
      </c>
      <c r="AQ97" s="83">
        <f t="shared" si="15"/>
        <v>215.90833863293099</v>
      </c>
      <c r="AR97" s="83">
        <f t="shared" si="14"/>
        <v>23.031255085427645</v>
      </c>
    </row>
    <row r="98" spans="1:44" ht="15">
      <c r="A98"/>
      <c r="B98" s="70" t="s">
        <v>1101</v>
      </c>
      <c r="C98"/>
      <c r="D98" s="70" t="s">
        <v>1100</v>
      </c>
      <c r="E98" s="22">
        <v>62</v>
      </c>
      <c r="F98" s="22">
        <v>3</v>
      </c>
      <c r="G98" s="71" t="str">
        <f t="shared" si="8"/>
        <v>62-3</v>
      </c>
      <c r="H98" s="70">
        <v>49</v>
      </c>
      <c r="I98" s="70">
        <v>64</v>
      </c>
      <c r="J98" s="72" t="str">
        <f>IF(((VLOOKUP($G98,Depth_Lookup!$A$3:$J$415,9,FALSE))-(I98/100))&gt;=0,"Good","Too Long")</f>
        <v>Good</v>
      </c>
      <c r="K98" s="73">
        <f>(VLOOKUP($G98,Depth_Lookup!$A$3:$J$415,10,FALSE))+(H98/100)</f>
        <v>169.86500000000001</v>
      </c>
      <c r="L98" s="73">
        <f>(VLOOKUP($G98,Depth_Lookup!$A$3:$J$415,10,FALSE))+(I98/100)</f>
        <v>170.01499999999999</v>
      </c>
      <c r="M98" s="74"/>
      <c r="N98" s="74"/>
      <c r="O98" s="72" t="e">
        <f>VLOOKUP(N98,[1]definitions_list_lookup!AB$12:AC$17,2,FALSE)</f>
        <v>#N/A</v>
      </c>
      <c r="P98" s="75"/>
      <c r="Q98" s="72"/>
      <c r="R98" s="76"/>
      <c r="S98" s="77"/>
      <c r="T98" s="78"/>
      <c r="U98" s="72" t="e">
        <f>VLOOKUP(T98,[1]definitions_list_lookup!$AT113:$AU115,2,FALSE)</f>
        <v>#N/A</v>
      </c>
      <c r="V98" s="74"/>
      <c r="W98" s="79"/>
      <c r="X98" s="80" t="s">
        <v>1056</v>
      </c>
      <c r="Y98" s="81">
        <f>VLOOKUP(X98,[1]definitions_list_lookup!$AB$20:$AC$25,2,FALSE)</f>
        <v>1</v>
      </c>
      <c r="Z98" s="80" t="s">
        <v>915</v>
      </c>
      <c r="AA98" s="81">
        <f>VLOOKUP(Z98,[1]definitions_list_lookup!$AT$3:$AU$5,2,FALSE)</f>
        <v>1</v>
      </c>
      <c r="AB98" s="80"/>
      <c r="AC98" s="80"/>
      <c r="AD98" s="82"/>
      <c r="AE98" s="82"/>
      <c r="AF98" s="82"/>
      <c r="AG98" s="82"/>
      <c r="AH98" s="77">
        <v>24</v>
      </c>
      <c r="AI98" s="77">
        <v>270</v>
      </c>
      <c r="AJ98" s="77">
        <v>29</v>
      </c>
      <c r="AK98" s="77">
        <v>180</v>
      </c>
      <c r="AL98" s="70">
        <f t="shared" si="9"/>
        <v>38.771911491471684</v>
      </c>
      <c r="AM98" s="70">
        <f t="shared" si="10"/>
        <v>38.771911491471684</v>
      </c>
      <c r="AN98" s="70">
        <f t="shared" si="11"/>
        <v>54.588080183115238</v>
      </c>
      <c r="AO98" s="70">
        <f t="shared" si="12"/>
        <v>128.77191149147168</v>
      </c>
      <c r="AP98" s="70">
        <f t="shared" si="13"/>
        <v>35.411919816884762</v>
      </c>
      <c r="AQ98" s="83">
        <f t="shared" si="15"/>
        <v>218.77191149147168</v>
      </c>
      <c r="AR98" s="83">
        <f t="shared" si="14"/>
        <v>35.411919816884762</v>
      </c>
    </row>
    <row r="99" spans="1:44" ht="15">
      <c r="A99"/>
      <c r="B99" s="70" t="s">
        <v>1101</v>
      </c>
      <c r="C99"/>
      <c r="D99" s="70" t="s">
        <v>1100</v>
      </c>
      <c r="E99" s="22">
        <v>62</v>
      </c>
      <c r="F99" s="22">
        <v>4</v>
      </c>
      <c r="G99" s="71" t="str">
        <f t="shared" si="8"/>
        <v>62-4</v>
      </c>
      <c r="H99" s="70">
        <v>20</v>
      </c>
      <c r="I99" s="70">
        <v>37</v>
      </c>
      <c r="J99" s="72" t="str">
        <f>IF(((VLOOKUP($G99,Depth_Lookup!$A$3:$J$415,9,FALSE))-(I99/100))&gt;=0,"Good","Too Long")</f>
        <v>Good</v>
      </c>
      <c r="K99" s="73">
        <f>(VLOOKUP($G99,Depth_Lookup!$A$3:$J$415,10,FALSE))+(H99/100)</f>
        <v>170.285</v>
      </c>
      <c r="L99" s="73">
        <f>(VLOOKUP($G99,Depth_Lookup!$A$3:$J$415,10,FALSE))+(I99/100)</f>
        <v>170.45500000000001</v>
      </c>
      <c r="M99" s="74"/>
      <c r="N99" s="74"/>
      <c r="O99" s="72" t="e">
        <f>VLOOKUP(N99,[1]definitions_list_lookup!AB$12:AC$17,2,FALSE)</f>
        <v>#N/A</v>
      </c>
      <c r="P99" s="75"/>
      <c r="Q99" s="72"/>
      <c r="R99" s="76"/>
      <c r="S99" s="77"/>
      <c r="T99" s="78"/>
      <c r="U99" s="72" t="e">
        <f>VLOOKUP(T99,[1]definitions_list_lookup!$AT114:$AU116,2,FALSE)</f>
        <v>#N/A</v>
      </c>
      <c r="V99" s="74"/>
      <c r="W99" s="79"/>
      <c r="X99" s="80" t="s">
        <v>1056</v>
      </c>
      <c r="Y99" s="81">
        <f>VLOOKUP(X99,[1]definitions_list_lookup!$AB$20:$AC$25,2,FALSE)</f>
        <v>1</v>
      </c>
      <c r="Z99" s="80" t="s">
        <v>915</v>
      </c>
      <c r="AA99" s="81">
        <f>VLOOKUP(Z99,[1]definitions_list_lookup!$AT$3:$AU$5,2,FALSE)</f>
        <v>1</v>
      </c>
      <c r="AB99" s="80"/>
      <c r="AC99" s="80"/>
      <c r="AD99" s="82"/>
      <c r="AE99" s="82"/>
      <c r="AF99" s="82"/>
      <c r="AG99" s="82"/>
      <c r="AH99" s="77">
        <v>34</v>
      </c>
      <c r="AI99" s="77">
        <v>270</v>
      </c>
      <c r="AJ99" s="77">
        <v>8</v>
      </c>
      <c r="AK99" s="77">
        <v>180</v>
      </c>
      <c r="AL99" s="70">
        <f t="shared" si="9"/>
        <v>78.230227195101463</v>
      </c>
      <c r="AM99" s="70">
        <f t="shared" si="10"/>
        <v>78.230227195101463</v>
      </c>
      <c r="AN99" s="70">
        <f t="shared" si="11"/>
        <v>55.433370676312848</v>
      </c>
      <c r="AO99" s="70">
        <f t="shared" si="12"/>
        <v>168.23022719510146</v>
      </c>
      <c r="AP99" s="70">
        <f t="shared" si="13"/>
        <v>34.566629323687152</v>
      </c>
      <c r="AQ99" s="83">
        <f t="shared" si="15"/>
        <v>258.23022719510146</v>
      </c>
      <c r="AR99" s="83">
        <f t="shared" si="14"/>
        <v>34.566629323687152</v>
      </c>
    </row>
    <row r="100" spans="1:44" s="110" customFormat="1" ht="15">
      <c r="B100" s="97" t="s">
        <v>1101</v>
      </c>
      <c r="D100" s="97" t="s">
        <v>1100</v>
      </c>
      <c r="E100" s="96">
        <v>63</v>
      </c>
      <c r="F100" s="96">
        <v>2</v>
      </c>
      <c r="G100" s="98" t="str">
        <f t="shared" si="8"/>
        <v>63-2</v>
      </c>
      <c r="H100" s="97">
        <v>22</v>
      </c>
      <c r="I100" s="97">
        <v>48</v>
      </c>
      <c r="J100" s="72" t="str">
        <f>IF(((VLOOKUP($G100,Depth_Lookup!$A$3:$J$415,9,FALSE))-(I100/100))&gt;=0,"Good","Too Long")</f>
        <v>Good</v>
      </c>
      <c r="K100" s="73">
        <f>(VLOOKUP($G100,Depth_Lookup!$A$3:$J$415,10,FALSE))+(H100/100)</f>
        <v>171.76</v>
      </c>
      <c r="L100" s="73">
        <f>(VLOOKUP($G100,Depth_Lookup!$A$3:$J$415,10,FALSE))+(I100/100)</f>
        <v>172.01999999999998</v>
      </c>
      <c r="M100" s="100"/>
      <c r="N100" s="100"/>
      <c r="O100" s="99" t="e">
        <f>VLOOKUP(N100,[1]definitions_list_lookup!AB$12:AC$17,2,FALSE)</f>
        <v>#N/A</v>
      </c>
      <c r="P100" s="101"/>
      <c r="Q100" s="99"/>
      <c r="R100" s="102"/>
      <c r="S100" s="103"/>
      <c r="T100" s="104"/>
      <c r="U100" s="99" t="e">
        <f>VLOOKUP(T100,[1]definitions_list_lookup!$AT115:$AU117,2,FALSE)</f>
        <v>#N/A</v>
      </c>
      <c r="V100" s="100"/>
      <c r="W100" s="105"/>
      <c r="X100" s="106" t="s">
        <v>1059</v>
      </c>
      <c r="Y100" s="107">
        <f>VLOOKUP(X100,[1]definitions_list_lookup!$AB$20:$AC$25,2,FALSE)</f>
        <v>2</v>
      </c>
      <c r="Z100" s="106" t="s">
        <v>889</v>
      </c>
      <c r="AA100" s="107">
        <f>VLOOKUP(Z100,[1]definitions_list_lookup!$AT$3:$AU$5,2,FALSE)</f>
        <v>0</v>
      </c>
      <c r="AB100" s="106"/>
      <c r="AC100" s="106"/>
      <c r="AD100" s="108"/>
      <c r="AE100" s="108"/>
      <c r="AF100" s="108"/>
      <c r="AG100" s="108"/>
      <c r="AH100" s="103">
        <v>12</v>
      </c>
      <c r="AI100" s="103">
        <v>90</v>
      </c>
      <c r="AJ100" s="103">
        <v>7</v>
      </c>
      <c r="AK100" s="103">
        <v>180</v>
      </c>
      <c r="AL100" s="97">
        <f t="shared" si="9"/>
        <v>-59.986866408417583</v>
      </c>
      <c r="AM100" s="97">
        <f t="shared" si="10"/>
        <v>300.0131335915824</v>
      </c>
      <c r="AN100" s="97">
        <f t="shared" si="11"/>
        <v>76.208207747633395</v>
      </c>
      <c r="AO100" s="97">
        <f t="shared" si="12"/>
        <v>30.013133591582417</v>
      </c>
      <c r="AP100" s="97">
        <f t="shared" si="13"/>
        <v>13.791792252366605</v>
      </c>
      <c r="AQ100" s="109">
        <f t="shared" si="15"/>
        <v>120.0131335915824</v>
      </c>
      <c r="AR100" s="109">
        <f t="shared" si="14"/>
        <v>13.791792252366605</v>
      </c>
    </row>
    <row r="101" spans="1:44" ht="15">
      <c r="A101" t="s">
        <v>1107</v>
      </c>
      <c r="B101" s="70" t="s">
        <v>1101</v>
      </c>
      <c r="C101"/>
      <c r="D101" s="70" t="s">
        <v>1100</v>
      </c>
      <c r="E101" s="115">
        <v>65</v>
      </c>
      <c r="F101" s="115">
        <v>1</v>
      </c>
      <c r="G101" s="71" t="str">
        <f t="shared" ref="G101:G108" si="16">E101&amp;"-"&amp;F101</f>
        <v>65-1</v>
      </c>
      <c r="H101" s="70">
        <v>53</v>
      </c>
      <c r="I101" s="70">
        <v>61</v>
      </c>
      <c r="J101" s="72" t="str">
        <f>IF(((VLOOKUP($G101,Depth_Lookup!$A$3:$J$415,9,FALSE))-(I101/100))&gt;=0,"Good","Too Long")</f>
        <v>Good</v>
      </c>
      <c r="K101" s="73">
        <f>(VLOOKUP($G101,Depth_Lookup!$A$3:$J$415,10,FALSE))+(H101/100)</f>
        <v>176.73</v>
      </c>
      <c r="L101" s="73">
        <f>(VLOOKUP($G101,Depth_Lookup!$A$3:$J$415,10,FALSE))+(I101/100)</f>
        <v>176.81</v>
      </c>
      <c r="M101" s="74"/>
      <c r="N101" s="74"/>
      <c r="O101" s="72" t="e">
        <f>VLOOKUP(N101,[1]definitions_list_lookup!AB$12:AC$17,2,FALSE)</f>
        <v>#N/A</v>
      </c>
      <c r="P101" s="75"/>
      <c r="Q101" s="72"/>
      <c r="R101" s="76"/>
      <c r="S101" s="77"/>
      <c r="T101" s="78"/>
      <c r="U101" s="72" t="e">
        <f>VLOOKUP(T101,[1]definitions_list_lookup!$AT88:$AU90,2,FALSE)</f>
        <v>#N/A</v>
      </c>
      <c r="V101" s="74"/>
      <c r="W101" s="79"/>
      <c r="X101" s="80" t="s">
        <v>1056</v>
      </c>
      <c r="Y101" s="81">
        <f>VLOOKUP(X101,[1]definitions_list_lookup!$AB$20:$AC$25,2,FALSE)</f>
        <v>1</v>
      </c>
      <c r="Z101" s="80" t="s">
        <v>941</v>
      </c>
      <c r="AA101" s="81">
        <f>VLOOKUP(Z101,[1]definitions_list_lookup!$AT$3:$AU$5,2,FALSE)</f>
        <v>2</v>
      </c>
      <c r="AB101" s="80"/>
      <c r="AC101" s="80"/>
      <c r="AD101" s="82"/>
      <c r="AE101" s="82"/>
      <c r="AF101" s="82"/>
      <c r="AG101" s="82"/>
      <c r="AH101" s="77">
        <v>2</v>
      </c>
      <c r="AI101" s="77">
        <v>90</v>
      </c>
      <c r="AJ101" s="77">
        <v>7</v>
      </c>
      <c r="AK101" s="77">
        <v>180</v>
      </c>
      <c r="AL101" s="70">
        <f t="shared" ref="AL101:AL108" si="17">+(IF($AI101&lt;$AK101,((MIN($AK101,$AI101)+(DEGREES(ATAN((TAN(RADIANS($AJ101))/((TAN(RADIANS($AH101))*SIN(RADIANS(ABS($AI101-$AK101))))))-(COS(RADIANS(ABS($AI101-$AK101)))/SIN(RADIANS(ABS($AI101-$AK101)))))))-180)),((MAX($AK101,$AI101)-(DEGREES(ATAN((TAN(RADIANS($AJ101))/((TAN(RADIANS($AH101))*SIN(RADIANS(ABS($AI101-$AK101))))))-(COS(RADIANS(ABS($AI101-$AK101)))/SIN(RADIANS(ABS($AI101-$AK101)))))))-180))))</f>
        <v>-15.876114782092571</v>
      </c>
      <c r="AM101" s="70">
        <f t="shared" ref="AM101:AM108" si="18">IF($AL101&gt;0,$AL101,360+$AL101)</f>
        <v>344.1238852179074</v>
      </c>
      <c r="AN101" s="70">
        <f t="shared" ref="AN101:AN108" si="19">+ABS(DEGREES(ATAN((COS(RADIANS(ABS($AL101+180-(IF($AI101&gt;$AK101,MAX($AJ101,$AI101),MIN($AI101,$AK101))))))/(TAN(RADIANS($AH101)))))))</f>
        <v>82.725317082150795</v>
      </c>
      <c r="AO101" s="70">
        <f t="shared" ref="AO101:AO108" si="20">+IF(($AL101+90)&gt;0,$AL101+90,$AL101+450)</f>
        <v>74.123885217907429</v>
      </c>
      <c r="AP101" s="70">
        <f t="shared" ref="AP101:AP108" si="21">-$AN101+90</f>
        <v>7.274682917849205</v>
      </c>
      <c r="AQ101" s="83">
        <f t="shared" ref="AQ101:AQ108" si="22">IF(($AM101&lt;180),$AM101+180,$AM101-180)</f>
        <v>164.1238852179074</v>
      </c>
      <c r="AR101" s="83">
        <f t="shared" ref="AR101:AR108" si="23">-$AN101+90</f>
        <v>7.274682917849205</v>
      </c>
    </row>
    <row r="102" spans="1:44" ht="15">
      <c r="A102"/>
      <c r="B102" s="70" t="s">
        <v>1101</v>
      </c>
      <c r="C102"/>
      <c r="D102" s="70" t="s">
        <v>1100</v>
      </c>
      <c r="E102" s="115">
        <v>66</v>
      </c>
      <c r="F102" s="115">
        <v>1</v>
      </c>
      <c r="G102" s="71" t="str">
        <f t="shared" si="16"/>
        <v>66-1</v>
      </c>
      <c r="H102" s="70">
        <v>27</v>
      </c>
      <c r="I102" s="70">
        <v>52</v>
      </c>
      <c r="J102" s="72" t="str">
        <f>IF(((VLOOKUP($G102,Depth_Lookup!$A$3:$J$415,9,FALSE))-(I102/100))&gt;=0,"Good","Too Long")</f>
        <v>Good</v>
      </c>
      <c r="K102" s="73">
        <f>(VLOOKUP($G102,Depth_Lookup!$A$3:$J$415,10,FALSE))+(H102/100)</f>
        <v>176.97</v>
      </c>
      <c r="L102" s="73">
        <f>(VLOOKUP($G102,Depth_Lookup!$A$3:$J$415,10,FALSE))+(I102/100)</f>
        <v>177.22</v>
      </c>
      <c r="M102" s="74"/>
      <c r="N102" s="74"/>
      <c r="O102" s="72" t="e">
        <f>VLOOKUP(N102,[1]definitions_list_lookup!AB$12:AC$17,2,FALSE)</f>
        <v>#N/A</v>
      </c>
      <c r="P102" s="75"/>
      <c r="Q102" s="72"/>
      <c r="R102" s="76"/>
      <c r="S102" s="77"/>
      <c r="T102" s="78"/>
      <c r="U102" s="72" t="e">
        <f>VLOOKUP(T102,[1]definitions_list_lookup!$AT89:$AU91,2,FALSE)</f>
        <v>#N/A</v>
      </c>
      <c r="V102" s="74"/>
      <c r="W102" s="79"/>
      <c r="X102" s="80" t="s">
        <v>1056</v>
      </c>
      <c r="Y102" s="81">
        <f>VLOOKUP(X102,[1]definitions_list_lookup!$AB$20:$AC$25,2,FALSE)</f>
        <v>1</v>
      </c>
      <c r="Z102" s="80" t="s">
        <v>915</v>
      </c>
      <c r="AA102" s="81">
        <f>VLOOKUP(Z102,[1]definitions_list_lookup!$AT$3:$AU$5,2,FALSE)</f>
        <v>1</v>
      </c>
      <c r="AB102" s="80"/>
      <c r="AC102" s="80"/>
      <c r="AD102" s="82"/>
      <c r="AE102" s="82"/>
      <c r="AF102" s="82"/>
      <c r="AG102" s="82"/>
      <c r="AH102" s="77">
        <v>16</v>
      </c>
      <c r="AI102" s="77">
        <v>90</v>
      </c>
      <c r="AJ102" s="77">
        <v>13</v>
      </c>
      <c r="AK102" s="77">
        <v>180</v>
      </c>
      <c r="AL102" s="70">
        <f t="shared" si="17"/>
        <v>-51.161309187761617</v>
      </c>
      <c r="AM102" s="70">
        <f t="shared" si="18"/>
        <v>308.83869081223838</v>
      </c>
      <c r="AN102" s="70">
        <f t="shared" si="19"/>
        <v>69.789596079216295</v>
      </c>
      <c r="AO102" s="70">
        <f t="shared" si="20"/>
        <v>38.838690812238383</v>
      </c>
      <c r="AP102" s="70">
        <f t="shared" si="21"/>
        <v>20.210403920783705</v>
      </c>
      <c r="AQ102" s="83">
        <f t="shared" si="22"/>
        <v>128.83869081223838</v>
      </c>
      <c r="AR102" s="83">
        <f t="shared" si="23"/>
        <v>20.210403920783705</v>
      </c>
    </row>
    <row r="103" spans="1:44" ht="15">
      <c r="A103"/>
      <c r="B103" s="70" t="s">
        <v>1101</v>
      </c>
      <c r="C103"/>
      <c r="D103" s="70" t="s">
        <v>1100</v>
      </c>
      <c r="E103" s="115">
        <v>66</v>
      </c>
      <c r="F103" s="115">
        <v>1</v>
      </c>
      <c r="G103" s="71" t="str">
        <f t="shared" si="16"/>
        <v>66-1</v>
      </c>
      <c r="H103" s="70">
        <v>62</v>
      </c>
      <c r="I103" s="70">
        <v>75</v>
      </c>
      <c r="J103" s="72" t="str">
        <f>IF(((VLOOKUP($G103,Depth_Lookup!$A$3:$J$415,9,FALSE))-(I103/100))&gt;=0,"Good","Too Long")</f>
        <v>Good</v>
      </c>
      <c r="K103" s="73">
        <f>(VLOOKUP($G103,Depth_Lookup!$A$3:$J$415,10,FALSE))+(H103/100)</f>
        <v>177.32</v>
      </c>
      <c r="L103" s="73">
        <f>(VLOOKUP($G103,Depth_Lookup!$A$3:$J$415,10,FALSE))+(I103/100)</f>
        <v>177.45</v>
      </c>
      <c r="M103" s="74"/>
      <c r="N103" s="74"/>
      <c r="O103" s="72" t="e">
        <f>VLOOKUP(N103,[1]definitions_list_lookup!AB$12:AC$17,2,FALSE)</f>
        <v>#N/A</v>
      </c>
      <c r="P103" s="75"/>
      <c r="Q103" s="72"/>
      <c r="R103" s="76"/>
      <c r="S103" s="77"/>
      <c r="T103" s="78"/>
      <c r="U103" s="72" t="e">
        <f>VLOOKUP(T103,[1]definitions_list_lookup!$AT90:$AU92,2,FALSE)</f>
        <v>#N/A</v>
      </c>
      <c r="V103" s="74"/>
      <c r="W103" s="79"/>
      <c r="X103" s="80" t="s">
        <v>1056</v>
      </c>
      <c r="Y103" s="81">
        <f>VLOOKUP(X103,[1]definitions_list_lookup!$AB$20:$AC$25,2,FALSE)</f>
        <v>1</v>
      </c>
      <c r="Z103" s="80" t="s">
        <v>915</v>
      </c>
      <c r="AA103" s="81">
        <f>VLOOKUP(Z103,[1]definitions_list_lookup!$AT$3:$AU$5,2,FALSE)</f>
        <v>1</v>
      </c>
      <c r="AB103" s="80"/>
      <c r="AC103" s="80"/>
      <c r="AD103" s="82"/>
      <c r="AE103" s="82"/>
      <c r="AF103" s="82"/>
      <c r="AG103" s="82"/>
      <c r="AH103" s="77">
        <v>9</v>
      </c>
      <c r="AI103" s="77">
        <v>90</v>
      </c>
      <c r="AJ103" s="77">
        <v>26</v>
      </c>
      <c r="AK103" s="77">
        <v>180</v>
      </c>
      <c r="AL103" s="70">
        <f t="shared" si="17"/>
        <v>-17.990491253721871</v>
      </c>
      <c r="AM103" s="70">
        <f t="shared" si="18"/>
        <v>342.00950874627813</v>
      </c>
      <c r="AN103" s="70">
        <f t="shared" si="19"/>
        <v>62.851033514061996</v>
      </c>
      <c r="AO103" s="70">
        <f t="shared" si="20"/>
        <v>72.009508746278129</v>
      </c>
      <c r="AP103" s="70">
        <f t="shared" si="21"/>
        <v>27.148966485938004</v>
      </c>
      <c r="AQ103" s="83">
        <f t="shared" si="22"/>
        <v>162.00950874627813</v>
      </c>
      <c r="AR103" s="83">
        <f t="shared" si="23"/>
        <v>27.148966485938004</v>
      </c>
    </row>
    <row r="104" spans="1:44" ht="15">
      <c r="A104"/>
      <c r="B104" s="70" t="s">
        <v>1101</v>
      </c>
      <c r="C104"/>
      <c r="D104" s="111" t="s">
        <v>1100</v>
      </c>
      <c r="E104" s="115">
        <v>66</v>
      </c>
      <c r="F104" s="115">
        <v>2</v>
      </c>
      <c r="G104" s="71" t="str">
        <f t="shared" si="16"/>
        <v>66-2</v>
      </c>
      <c r="H104" s="70">
        <v>0</v>
      </c>
      <c r="I104" s="70">
        <v>31</v>
      </c>
      <c r="J104" s="72" t="str">
        <f>IF(((VLOOKUP($G104,Depth_Lookup!$A$3:$J$415,9,FALSE))-(I104/100))&gt;=0,"Good","Too Long")</f>
        <v>Good</v>
      </c>
      <c r="K104" s="73">
        <f>(VLOOKUP($G104,Depth_Lookup!$A$3:$J$415,10,FALSE))+(H104/100)</f>
        <v>177.47</v>
      </c>
      <c r="L104" s="73">
        <f>(VLOOKUP($G104,Depth_Lookup!$A$3:$J$415,10,FALSE))+(I104/100)</f>
        <v>177.78</v>
      </c>
      <c r="M104" s="74"/>
      <c r="N104" s="74"/>
      <c r="O104" s="72" t="e">
        <f>VLOOKUP(N104,[1]definitions_list_lookup!AB$12:AC$17,2,FALSE)</f>
        <v>#N/A</v>
      </c>
      <c r="P104" s="75"/>
      <c r="Q104" s="72"/>
      <c r="R104" s="76"/>
      <c r="S104" s="77"/>
      <c r="T104" s="78"/>
      <c r="U104" s="72" t="e">
        <f>VLOOKUP(T104,[1]definitions_list_lookup!$AT91:$AU93,2,FALSE)</f>
        <v>#N/A</v>
      </c>
      <c r="V104" s="74"/>
      <c r="W104" s="79"/>
      <c r="X104" s="80" t="s">
        <v>1056</v>
      </c>
      <c r="Y104" s="81">
        <f>VLOOKUP(X104,[1]definitions_list_lookup!$AB$20:$AC$25,2,FALSE)</f>
        <v>1</v>
      </c>
      <c r="Z104" s="80" t="s">
        <v>915</v>
      </c>
      <c r="AA104" s="81">
        <f>VLOOKUP(Z104,[1]definitions_list_lookup!$AT$3:$AU$5,2,FALSE)</f>
        <v>1</v>
      </c>
      <c r="AB104" s="80"/>
      <c r="AC104" s="80"/>
      <c r="AD104" s="82"/>
      <c r="AE104" s="82"/>
      <c r="AF104" s="82"/>
      <c r="AG104" s="82"/>
      <c r="AH104" s="77">
        <v>16</v>
      </c>
      <c r="AI104" s="77">
        <v>90</v>
      </c>
      <c r="AJ104" s="77">
        <v>3</v>
      </c>
      <c r="AK104" s="77">
        <v>180</v>
      </c>
      <c r="AL104" s="70">
        <f t="shared" si="17"/>
        <v>-79.642502838691641</v>
      </c>
      <c r="AM104" s="70">
        <f t="shared" si="18"/>
        <v>280.35749716130834</v>
      </c>
      <c r="AN104" s="70">
        <f t="shared" si="19"/>
        <v>73.748846179165</v>
      </c>
      <c r="AO104" s="70">
        <f t="shared" si="20"/>
        <v>10.357497161308359</v>
      </c>
      <c r="AP104" s="70">
        <f t="shared" si="21"/>
        <v>16.251153820835</v>
      </c>
      <c r="AQ104" s="83">
        <f t="shared" si="22"/>
        <v>100.35749716130834</v>
      </c>
      <c r="AR104" s="83">
        <f t="shared" si="23"/>
        <v>16.251153820835</v>
      </c>
    </row>
    <row r="105" spans="1:44" ht="15">
      <c r="A105"/>
      <c r="B105" s="70" t="s">
        <v>1101</v>
      </c>
      <c r="C105"/>
      <c r="D105" s="70" t="s">
        <v>1100</v>
      </c>
      <c r="E105" s="115">
        <v>66</v>
      </c>
      <c r="F105" s="115">
        <v>4</v>
      </c>
      <c r="G105" s="71" t="str">
        <f t="shared" si="16"/>
        <v>66-4</v>
      </c>
      <c r="H105" s="70">
        <v>11</v>
      </c>
      <c r="I105" s="70">
        <v>60</v>
      </c>
      <c r="J105" s="72" t="str">
        <f>IF(((VLOOKUP($G105,Depth_Lookup!$A$3:$J$415,9,FALSE))-(I105/100))&gt;=0,"Good","Too Long")</f>
        <v>Good</v>
      </c>
      <c r="K105" s="73">
        <f>(VLOOKUP($G105,Depth_Lookup!$A$3:$J$415,10,FALSE))+(H105/100)</f>
        <v>178.84</v>
      </c>
      <c r="L105" s="73">
        <f>(VLOOKUP($G105,Depth_Lookup!$A$3:$J$415,10,FALSE))+(I105/100)</f>
        <v>179.32999999999998</v>
      </c>
      <c r="M105" s="74"/>
      <c r="N105" s="74"/>
      <c r="O105" s="72" t="e">
        <f>VLOOKUP(N105,[1]definitions_list_lookup!AB$12:AC$17,2,FALSE)</f>
        <v>#N/A</v>
      </c>
      <c r="P105" s="75"/>
      <c r="Q105" s="72"/>
      <c r="R105" s="76"/>
      <c r="S105" s="77"/>
      <c r="T105" s="78"/>
      <c r="U105" s="72" t="e">
        <f>VLOOKUP(T105,[1]definitions_list_lookup!$AT92:$AU94,2,FALSE)</f>
        <v>#N/A</v>
      </c>
      <c r="V105" s="74"/>
      <c r="W105" s="79"/>
      <c r="X105" s="80" t="s">
        <v>1056</v>
      </c>
      <c r="Y105" s="81">
        <f>VLOOKUP(X105,[1]definitions_list_lookup!$AB$20:$AC$25,2,FALSE)</f>
        <v>1</v>
      </c>
      <c r="Z105" s="80" t="s">
        <v>915</v>
      </c>
      <c r="AA105" s="81">
        <f>VLOOKUP(Z105,[1]definitions_list_lookup!$AT$3:$AU$5,2,FALSE)</f>
        <v>1</v>
      </c>
      <c r="AB105" s="80"/>
      <c r="AC105" s="80"/>
      <c r="AD105" s="82"/>
      <c r="AE105" s="82"/>
      <c r="AF105" s="82"/>
      <c r="AG105" s="82"/>
      <c r="AH105" s="77">
        <v>29</v>
      </c>
      <c r="AI105" s="77">
        <v>270</v>
      </c>
      <c r="AJ105" s="77">
        <v>26</v>
      </c>
      <c r="AK105" s="77">
        <v>180</v>
      </c>
      <c r="AL105" s="70">
        <f t="shared" si="17"/>
        <v>48.655681842367329</v>
      </c>
      <c r="AM105" s="70">
        <f t="shared" si="18"/>
        <v>48.655681842367329</v>
      </c>
      <c r="AN105" s="70">
        <f t="shared" si="19"/>
        <v>53.560174079325023</v>
      </c>
      <c r="AO105" s="70">
        <f t="shared" si="20"/>
        <v>138.65568184236733</v>
      </c>
      <c r="AP105" s="70">
        <f t="shared" si="21"/>
        <v>36.439825920674977</v>
      </c>
      <c r="AQ105" s="83">
        <f t="shared" si="22"/>
        <v>228.65568184236733</v>
      </c>
      <c r="AR105" s="83">
        <f t="shared" si="23"/>
        <v>36.439825920674977</v>
      </c>
    </row>
    <row r="106" spans="1:44" ht="15">
      <c r="A106"/>
      <c r="B106" s="70" t="s">
        <v>1101</v>
      </c>
      <c r="C106"/>
      <c r="D106" s="70" t="s">
        <v>1100</v>
      </c>
      <c r="E106" s="115">
        <v>67</v>
      </c>
      <c r="F106" s="115">
        <v>1</v>
      </c>
      <c r="G106" s="71" t="str">
        <f t="shared" si="16"/>
        <v>67-1</v>
      </c>
      <c r="H106" s="70">
        <v>29</v>
      </c>
      <c r="I106" s="70">
        <v>43</v>
      </c>
      <c r="J106" s="72" t="str">
        <f>IF(((VLOOKUP($G106,Depth_Lookup!$A$3:$J$415,9,FALSE))-(I106/100))&gt;=0,"Good","Too Long")</f>
        <v>Good</v>
      </c>
      <c r="K106" s="73">
        <f>(VLOOKUP($G106,Depth_Lookup!$A$3:$J$415,10,FALSE))+(H106/100)</f>
        <v>179.98999999999998</v>
      </c>
      <c r="L106" s="73">
        <f>(VLOOKUP($G106,Depth_Lookup!$A$3:$J$415,10,FALSE))+(I106/100)</f>
        <v>180.13</v>
      </c>
      <c r="M106" s="74"/>
      <c r="N106" s="74"/>
      <c r="O106" s="72" t="e">
        <f>VLOOKUP(N106,[1]definitions_list_lookup!AB$12:AC$17,2,FALSE)</f>
        <v>#N/A</v>
      </c>
      <c r="P106" s="75"/>
      <c r="Q106" s="72"/>
      <c r="R106" s="76"/>
      <c r="S106" s="77"/>
      <c r="T106" s="78"/>
      <c r="U106" s="72" t="e">
        <f>VLOOKUP(T106,[1]definitions_list_lookup!$AT93:$AU95,2,FALSE)</f>
        <v>#N/A</v>
      </c>
      <c r="V106" s="74"/>
      <c r="W106" s="79"/>
      <c r="X106" s="80" t="s">
        <v>1056</v>
      </c>
      <c r="Y106" s="81">
        <f>VLOOKUP(X106,[1]definitions_list_lookup!$AB$20:$AC$25,2,FALSE)</f>
        <v>1</v>
      </c>
      <c r="Z106" s="80" t="s">
        <v>889</v>
      </c>
      <c r="AA106" s="81">
        <f>VLOOKUP(Z106,[1]definitions_list_lookup!$AT$3:$AU$5,2,FALSE)</f>
        <v>0</v>
      </c>
      <c r="AB106" s="80"/>
      <c r="AC106" s="80"/>
      <c r="AD106" s="82"/>
      <c r="AE106" s="82"/>
      <c r="AF106" s="82"/>
      <c r="AG106" s="82"/>
      <c r="AH106" s="77">
        <v>28</v>
      </c>
      <c r="AI106" s="77">
        <v>270</v>
      </c>
      <c r="AJ106" s="77">
        <v>42</v>
      </c>
      <c r="AK106" s="77">
        <v>180</v>
      </c>
      <c r="AL106" s="70">
        <f t="shared" si="17"/>
        <v>30.562834187413785</v>
      </c>
      <c r="AM106" s="70">
        <f t="shared" si="18"/>
        <v>30.562834187413785</v>
      </c>
      <c r="AN106" s="70">
        <f t="shared" si="19"/>
        <v>43.720855063088457</v>
      </c>
      <c r="AO106" s="70">
        <f t="shared" si="20"/>
        <v>120.56283418741378</v>
      </c>
      <c r="AP106" s="70">
        <f t="shared" si="21"/>
        <v>46.279144936911543</v>
      </c>
      <c r="AQ106" s="83">
        <f t="shared" si="22"/>
        <v>210.56283418741378</v>
      </c>
      <c r="AR106" s="83">
        <f t="shared" si="23"/>
        <v>46.279144936911543</v>
      </c>
    </row>
    <row r="107" spans="1:44" ht="15">
      <c r="A107"/>
      <c r="B107" s="70" t="s">
        <v>1101</v>
      </c>
      <c r="C107"/>
      <c r="D107" s="70" t="s">
        <v>1100</v>
      </c>
      <c r="E107" s="115">
        <v>67</v>
      </c>
      <c r="F107" s="115">
        <v>3</v>
      </c>
      <c r="G107" s="71" t="str">
        <f t="shared" si="16"/>
        <v>67-3</v>
      </c>
      <c r="H107" s="70">
        <v>86</v>
      </c>
      <c r="I107" s="70">
        <v>97</v>
      </c>
      <c r="J107" s="72" t="str">
        <f>IF(((VLOOKUP($G107,Depth_Lookup!$A$3:$J$415,9,FALSE))-(I107/100))&gt;=0,"Good","Too Long")</f>
        <v>Good</v>
      </c>
      <c r="K107" s="73">
        <f>(VLOOKUP($G107,Depth_Lookup!$A$3:$J$415,10,FALSE))+(H107/100)</f>
        <v>181.81</v>
      </c>
      <c r="L107" s="73">
        <f>(VLOOKUP($G107,Depth_Lookup!$A$3:$J$415,10,FALSE))+(I107/100)</f>
        <v>181.92</v>
      </c>
      <c r="M107" s="74"/>
      <c r="N107" s="74"/>
      <c r="O107" s="72" t="e">
        <f>VLOOKUP(N107,[1]definitions_list_lookup!AB$12:AC$17,2,FALSE)</f>
        <v>#N/A</v>
      </c>
      <c r="P107" s="75"/>
      <c r="Q107" s="72"/>
      <c r="R107" s="76"/>
      <c r="S107" s="77"/>
      <c r="T107" s="78"/>
      <c r="U107" s="72" t="e">
        <f>VLOOKUP(T107,[1]definitions_list_lookup!$AT94:$AU96,2,FALSE)</f>
        <v>#N/A</v>
      </c>
      <c r="V107" s="74"/>
      <c r="W107" s="79"/>
      <c r="X107" s="80" t="s">
        <v>1056</v>
      </c>
      <c r="Y107" s="81">
        <f>VLOOKUP(X107,[1]definitions_list_lookup!$AB$20:$AC$25,2,FALSE)</f>
        <v>1</v>
      </c>
      <c r="Z107" s="80" t="s">
        <v>915</v>
      </c>
      <c r="AA107" s="81">
        <f>VLOOKUP(Z107,[1]definitions_list_lookup!$AT$3:$AU$5,2,FALSE)</f>
        <v>1</v>
      </c>
      <c r="AB107" s="80"/>
      <c r="AC107" s="80"/>
      <c r="AD107" s="82"/>
      <c r="AE107" s="82"/>
      <c r="AF107" s="82"/>
      <c r="AG107" s="82"/>
      <c r="AH107" s="77">
        <v>17</v>
      </c>
      <c r="AI107" s="77">
        <v>270</v>
      </c>
      <c r="AJ107" s="77">
        <v>14</v>
      </c>
      <c r="AK107" s="77">
        <v>180</v>
      </c>
      <c r="AL107" s="70">
        <f t="shared" si="17"/>
        <v>50.802234819058896</v>
      </c>
      <c r="AM107" s="70">
        <f t="shared" si="18"/>
        <v>50.802234819058896</v>
      </c>
      <c r="AN107" s="70">
        <f t="shared" si="19"/>
        <v>68.470423058774116</v>
      </c>
      <c r="AO107" s="70">
        <f t="shared" si="20"/>
        <v>140.8022348190589</v>
      </c>
      <c r="AP107" s="70">
        <f t="shared" si="21"/>
        <v>21.529576941225884</v>
      </c>
      <c r="AQ107" s="83">
        <f t="shared" si="22"/>
        <v>230.8022348190589</v>
      </c>
      <c r="AR107" s="83">
        <f t="shared" si="23"/>
        <v>21.529576941225884</v>
      </c>
    </row>
    <row r="108" spans="1:44" ht="15">
      <c r="A108"/>
      <c r="B108" s="70" t="s">
        <v>1101</v>
      </c>
      <c r="C108"/>
      <c r="D108" s="70" t="s">
        <v>1100</v>
      </c>
      <c r="E108" s="115">
        <v>67</v>
      </c>
      <c r="F108" s="115">
        <v>4</v>
      </c>
      <c r="G108" s="71" t="str">
        <f t="shared" si="16"/>
        <v>67-4</v>
      </c>
      <c r="H108" s="70">
        <v>48</v>
      </c>
      <c r="I108" s="70">
        <v>96.5</v>
      </c>
      <c r="J108" s="72" t="str">
        <f>IF(((VLOOKUP($G108,Depth_Lookup!$A$3:$J$415,9,FALSE))-(I108/100))&gt;=0,"Good","Too Long")</f>
        <v>Good</v>
      </c>
      <c r="K108" s="73">
        <f>(VLOOKUP($G108,Depth_Lookup!$A$3:$J$415,10,FALSE))+(H108/100)</f>
        <v>182.405</v>
      </c>
      <c r="L108" s="73">
        <f>(VLOOKUP($G108,Depth_Lookup!$A$3:$J$415,10,FALSE))+(I108/100)</f>
        <v>182.89000000000001</v>
      </c>
      <c r="M108" s="74"/>
      <c r="N108" s="74"/>
      <c r="O108" s="72" t="e">
        <f>VLOOKUP(N108,[1]definitions_list_lookup!AB$12:AC$17,2,FALSE)</f>
        <v>#N/A</v>
      </c>
      <c r="P108" s="75"/>
      <c r="Q108" s="72"/>
      <c r="R108" s="76"/>
      <c r="S108" s="77"/>
      <c r="T108" s="78"/>
      <c r="U108" s="72" t="e">
        <f>VLOOKUP(T108,[1]definitions_list_lookup!$AT95:$AU97,2,FALSE)</f>
        <v>#N/A</v>
      </c>
      <c r="V108" s="74"/>
      <c r="W108" s="79"/>
      <c r="X108" s="80" t="s">
        <v>1059</v>
      </c>
      <c r="Y108" s="81">
        <f>VLOOKUP(X108,[1]definitions_list_lookup!$AB$20:$AC$25,2,FALSE)</f>
        <v>2</v>
      </c>
      <c r="Z108" s="80" t="s">
        <v>915</v>
      </c>
      <c r="AA108" s="81">
        <f>VLOOKUP(Z108,[1]definitions_list_lookup!$AT$3:$AU$5,2,FALSE)</f>
        <v>1</v>
      </c>
      <c r="AB108" s="80"/>
      <c r="AC108" s="80"/>
      <c r="AD108" s="82"/>
      <c r="AE108" s="82"/>
      <c r="AF108" s="82"/>
      <c r="AG108" s="82"/>
      <c r="AH108" s="77">
        <v>21</v>
      </c>
      <c r="AI108" s="77">
        <v>270</v>
      </c>
      <c r="AJ108" s="77">
        <v>29</v>
      </c>
      <c r="AK108" s="77">
        <v>180</v>
      </c>
      <c r="AL108" s="70">
        <f t="shared" si="17"/>
        <v>34.702951800237543</v>
      </c>
      <c r="AM108" s="70">
        <f t="shared" si="18"/>
        <v>34.702951800237543</v>
      </c>
      <c r="AN108" s="70">
        <f t="shared" si="19"/>
        <v>56.010267397532203</v>
      </c>
      <c r="AO108" s="70">
        <f t="shared" si="20"/>
        <v>124.70295180023754</v>
      </c>
      <c r="AP108" s="70">
        <f t="shared" si="21"/>
        <v>33.989732602467797</v>
      </c>
      <c r="AQ108" s="83">
        <f t="shared" si="22"/>
        <v>214.70295180023754</v>
      </c>
      <c r="AR108" s="83">
        <f t="shared" si="23"/>
        <v>33.989732602467797</v>
      </c>
    </row>
    <row r="109" spans="1:44" ht="15">
      <c r="A109"/>
      <c r="B109" s="70" t="s">
        <v>1101</v>
      </c>
      <c r="C109"/>
      <c r="D109" s="70" t="s">
        <v>1100</v>
      </c>
      <c r="E109" s="22">
        <v>68</v>
      </c>
      <c r="F109" s="22">
        <v>1</v>
      </c>
      <c r="G109" s="71" t="str">
        <f t="shared" ref="G109:G163" si="24">E109&amp;"-"&amp;F109</f>
        <v>68-1</v>
      </c>
      <c r="H109" s="70">
        <v>0</v>
      </c>
      <c r="I109" s="70">
        <v>49</v>
      </c>
      <c r="J109" s="72" t="str">
        <f>IF(((VLOOKUP($G109,Depth_Lookup!$A$3:$J$415,9,FALSE))-(I109/100))&gt;=0,"Good","Too Long")</f>
        <v>Good</v>
      </c>
      <c r="K109" s="73">
        <f>(VLOOKUP($G109,Depth_Lookup!$A$3:$J$415,10,FALSE))+(H109/100)</f>
        <v>182.7</v>
      </c>
      <c r="L109" s="73">
        <f>(VLOOKUP($G109,Depth_Lookup!$A$3:$J$415,10,FALSE))+(I109/100)</f>
        <v>183.19</v>
      </c>
      <c r="M109" s="74"/>
      <c r="N109" s="74"/>
      <c r="O109" s="72" t="e">
        <f>VLOOKUP(N109,[1]definitions_list_lookup!AB$12:AC$17,2,FALSE)</f>
        <v>#N/A</v>
      </c>
      <c r="P109" s="75"/>
      <c r="Q109" s="72"/>
      <c r="R109" s="76"/>
      <c r="S109" s="77"/>
      <c r="T109" s="78"/>
      <c r="U109" s="72" t="e">
        <f>VLOOKUP(T109,[1]definitions_list_lookup!$AT125:$AU127,2,FALSE)</f>
        <v>#N/A</v>
      </c>
      <c r="V109" s="74"/>
      <c r="W109" s="79"/>
      <c r="X109" s="80" t="s">
        <v>1056</v>
      </c>
      <c r="Y109" s="81">
        <f>VLOOKUP(X109,[1]definitions_list_lookup!$AB$20:$AC$25,2,FALSE)</f>
        <v>1</v>
      </c>
      <c r="Z109" s="80" t="s">
        <v>941</v>
      </c>
      <c r="AA109" s="81">
        <f>VLOOKUP(Z109,[1]definitions_list_lookup!$AT$3:$AU$5,2,FALSE)</f>
        <v>2</v>
      </c>
      <c r="AB109" s="80"/>
      <c r="AC109" s="80"/>
      <c r="AD109" s="82"/>
      <c r="AE109" s="82"/>
      <c r="AF109" s="82"/>
      <c r="AG109" s="82"/>
      <c r="AH109" s="77">
        <v>16</v>
      </c>
      <c r="AI109" s="77">
        <v>270</v>
      </c>
      <c r="AJ109" s="77">
        <v>38</v>
      </c>
      <c r="AK109" s="77">
        <v>180</v>
      </c>
      <c r="AL109" s="70">
        <f t="shared" si="9"/>
        <v>20.154013244145034</v>
      </c>
      <c r="AM109" s="70">
        <f t="shared" si="10"/>
        <v>20.154013244145034</v>
      </c>
      <c r="AN109" s="70">
        <f t="shared" si="11"/>
        <v>50.23128181627068</v>
      </c>
      <c r="AO109" s="70">
        <f t="shared" si="12"/>
        <v>110.15401324414503</v>
      </c>
      <c r="AP109" s="70">
        <f t="shared" si="13"/>
        <v>39.76871818372932</v>
      </c>
      <c r="AQ109" s="83">
        <f t="shared" si="15"/>
        <v>200.15401324414503</v>
      </c>
      <c r="AR109" s="83">
        <f t="shared" si="14"/>
        <v>39.76871818372932</v>
      </c>
    </row>
    <row r="110" spans="1:44" ht="15">
      <c r="A110"/>
      <c r="B110" s="70" t="s">
        <v>1101</v>
      </c>
      <c r="C110"/>
      <c r="D110" s="70" t="s">
        <v>1100</v>
      </c>
      <c r="E110" s="22">
        <v>68</v>
      </c>
      <c r="F110" s="22">
        <v>2</v>
      </c>
      <c r="G110" s="71" t="str">
        <f t="shared" si="24"/>
        <v>68-2</v>
      </c>
      <c r="H110" s="70">
        <v>20</v>
      </c>
      <c r="I110" s="70">
        <v>27</v>
      </c>
      <c r="J110" s="72" t="str">
        <f>IF(((VLOOKUP($G110,Depth_Lookup!$A$3:$J$415,9,FALSE))-(I110/100))&gt;=0,"Good","Too Long")</f>
        <v>Good</v>
      </c>
      <c r="K110" s="73">
        <f>(VLOOKUP($G110,Depth_Lookup!$A$3:$J$415,10,FALSE))+(H110/100)</f>
        <v>183.57</v>
      </c>
      <c r="L110" s="73">
        <f>(VLOOKUP($G110,Depth_Lookup!$A$3:$J$415,10,FALSE))+(I110/100)</f>
        <v>183.64000000000001</v>
      </c>
      <c r="M110" s="74"/>
      <c r="N110" s="74"/>
      <c r="O110" s="72" t="e">
        <f>VLOOKUP(N110,[1]definitions_list_lookup!AB$12:AC$17,2,FALSE)</f>
        <v>#N/A</v>
      </c>
      <c r="P110" s="75"/>
      <c r="Q110" s="72"/>
      <c r="R110" s="76"/>
      <c r="S110" s="77"/>
      <c r="T110" s="78"/>
      <c r="U110" s="72" t="e">
        <f>VLOOKUP(T110,[1]definitions_list_lookup!$AT126:$AU128,2,FALSE)</f>
        <v>#N/A</v>
      </c>
      <c r="V110" s="74"/>
      <c r="W110" s="79"/>
      <c r="X110" s="80" t="s">
        <v>1056</v>
      </c>
      <c r="Y110" s="81">
        <f>VLOOKUP(X110,[1]definitions_list_lookup!$AB$20:$AC$25,2,FALSE)</f>
        <v>1</v>
      </c>
      <c r="Z110" s="80" t="s">
        <v>915</v>
      </c>
      <c r="AA110" s="81">
        <f>VLOOKUP(Z110,[1]definitions_list_lookup!$AT$3:$AU$5,2,FALSE)</f>
        <v>1</v>
      </c>
      <c r="AB110" s="80"/>
      <c r="AC110" s="80"/>
      <c r="AD110" s="82"/>
      <c r="AE110" s="82"/>
      <c r="AF110" s="82"/>
      <c r="AG110" s="82"/>
      <c r="AH110" s="77">
        <v>24</v>
      </c>
      <c r="AI110" s="77">
        <v>270</v>
      </c>
      <c r="AJ110" s="77">
        <v>38</v>
      </c>
      <c r="AK110" s="77">
        <v>0</v>
      </c>
      <c r="AL110" s="70">
        <f t="shared" si="9"/>
        <v>150.32262345317042</v>
      </c>
      <c r="AM110" s="70">
        <f t="shared" si="10"/>
        <v>150.32262345317042</v>
      </c>
      <c r="AN110" s="70">
        <f t="shared" si="11"/>
        <v>48.036797515136286</v>
      </c>
      <c r="AO110" s="70">
        <f t="shared" si="12"/>
        <v>240.32262345317042</v>
      </c>
      <c r="AP110" s="70">
        <f t="shared" si="13"/>
        <v>41.963202484863714</v>
      </c>
      <c r="AQ110" s="83">
        <f t="shared" si="15"/>
        <v>330.32262345317042</v>
      </c>
      <c r="AR110" s="83">
        <f t="shared" si="14"/>
        <v>41.963202484863714</v>
      </c>
    </row>
    <row r="111" spans="1:44" ht="15">
      <c r="A111"/>
      <c r="B111" s="70" t="s">
        <v>1101</v>
      </c>
      <c r="C111"/>
      <c r="D111" s="111" t="s">
        <v>1100</v>
      </c>
      <c r="E111" s="22">
        <v>68</v>
      </c>
      <c r="F111" s="22">
        <v>3</v>
      </c>
      <c r="G111" s="71" t="str">
        <f t="shared" si="24"/>
        <v>68-3</v>
      </c>
      <c r="H111" s="70">
        <v>0</v>
      </c>
      <c r="I111" s="70">
        <v>39</v>
      </c>
      <c r="J111" s="72" t="str">
        <f>IF(((VLOOKUP($G111,Depth_Lookup!$A$3:$J$415,9,FALSE))-(I111/100))&gt;=0,"Good","Too Long")</f>
        <v>Good</v>
      </c>
      <c r="K111" s="73">
        <f>(VLOOKUP($G111,Depth_Lookup!$A$3:$J$415,10,FALSE))+(H111/100)</f>
        <v>183.92</v>
      </c>
      <c r="L111" s="73">
        <f>(VLOOKUP($G111,Depth_Lookup!$A$3:$J$415,10,FALSE))+(I111/100)</f>
        <v>184.30999999999997</v>
      </c>
      <c r="M111" s="74"/>
      <c r="N111" s="74"/>
      <c r="O111" s="72" t="e">
        <f>VLOOKUP(N111,[1]definitions_list_lookup!AB$12:AC$17,2,FALSE)</f>
        <v>#N/A</v>
      </c>
      <c r="P111" s="75"/>
      <c r="Q111" s="72"/>
      <c r="R111" s="76"/>
      <c r="S111" s="77"/>
      <c r="T111" s="78"/>
      <c r="U111" s="72" t="e">
        <f>VLOOKUP(T111,[1]definitions_list_lookup!$AT127:$AU129,2,FALSE)</f>
        <v>#N/A</v>
      </c>
      <c r="V111" s="74"/>
      <c r="W111" s="79"/>
      <c r="X111" s="80" t="s">
        <v>1059</v>
      </c>
      <c r="Y111" s="81">
        <f>VLOOKUP(X111,[1]definitions_list_lookup!$AB$20:$AC$25,2,FALSE)</f>
        <v>2</v>
      </c>
      <c r="Z111" s="80" t="s">
        <v>889</v>
      </c>
      <c r="AA111" s="81">
        <f>VLOOKUP(Z111,[1]definitions_list_lookup!$AT$3:$AU$5,2,FALSE)</f>
        <v>0</v>
      </c>
      <c r="AB111" s="80"/>
      <c r="AC111" s="80"/>
      <c r="AD111" s="82"/>
      <c r="AE111" s="82"/>
      <c r="AF111" s="82"/>
      <c r="AG111" s="82"/>
      <c r="AH111" s="77">
        <v>4</v>
      </c>
      <c r="AI111" s="77">
        <v>90</v>
      </c>
      <c r="AJ111" s="77">
        <v>37</v>
      </c>
      <c r="AK111" s="77">
        <v>180</v>
      </c>
      <c r="AL111" s="70">
        <f t="shared" si="9"/>
        <v>-5.3016370844083553</v>
      </c>
      <c r="AM111" s="70">
        <f t="shared" si="10"/>
        <v>354.69836291559164</v>
      </c>
      <c r="AN111" s="70">
        <f t="shared" si="11"/>
        <v>52.881871384980499</v>
      </c>
      <c r="AO111" s="70">
        <f t="shared" si="12"/>
        <v>84.698362915591645</v>
      </c>
      <c r="AP111" s="70">
        <f t="shared" si="13"/>
        <v>37.118128615019501</v>
      </c>
      <c r="AQ111" s="83">
        <f t="shared" si="15"/>
        <v>174.69836291559164</v>
      </c>
      <c r="AR111" s="83">
        <f t="shared" si="14"/>
        <v>37.118128615019501</v>
      </c>
    </row>
    <row r="112" spans="1:44" ht="15">
      <c r="A112"/>
      <c r="B112" s="70" t="s">
        <v>1101</v>
      </c>
      <c r="C112"/>
      <c r="D112" s="70" t="s">
        <v>1100</v>
      </c>
      <c r="E112" s="22">
        <v>68</v>
      </c>
      <c r="F112" s="22">
        <v>4</v>
      </c>
      <c r="G112" s="71" t="str">
        <f t="shared" si="24"/>
        <v>68-4</v>
      </c>
      <c r="H112" s="70">
        <v>41</v>
      </c>
      <c r="I112" s="70">
        <v>90</v>
      </c>
      <c r="J112" s="72" t="str">
        <f>IF(((VLOOKUP($G112,Depth_Lookup!$A$3:$J$415,9,FALSE))-(I112/100))&gt;=0,"Good","Too Long")</f>
        <v>Good</v>
      </c>
      <c r="K112" s="73">
        <f>(VLOOKUP($G112,Depth_Lookup!$A$3:$J$415,10,FALSE))+(H112/100)</f>
        <v>185.23499999999999</v>
      </c>
      <c r="L112" s="73">
        <f>(VLOOKUP($G112,Depth_Lookup!$A$3:$J$415,10,FALSE))+(I112/100)</f>
        <v>185.72499999999999</v>
      </c>
      <c r="M112" s="74"/>
      <c r="N112" s="74"/>
      <c r="O112" s="72" t="e">
        <f>VLOOKUP(N112,[1]definitions_list_lookup!AB$12:AC$17,2,FALSE)</f>
        <v>#N/A</v>
      </c>
      <c r="P112" s="75"/>
      <c r="Q112" s="72"/>
      <c r="R112" s="76"/>
      <c r="S112" s="77"/>
      <c r="T112" s="78"/>
      <c r="U112" s="72" t="e">
        <f>VLOOKUP(T112,[1]definitions_list_lookup!$AT128:$AU130,2,FALSE)</f>
        <v>#N/A</v>
      </c>
      <c r="V112" s="74"/>
      <c r="W112" s="79"/>
      <c r="X112" s="80" t="s">
        <v>1056</v>
      </c>
      <c r="Y112" s="81">
        <f>VLOOKUP(X112,[1]definitions_list_lookup!$AB$20:$AC$25,2,FALSE)</f>
        <v>1</v>
      </c>
      <c r="Z112" s="80" t="s">
        <v>915</v>
      </c>
      <c r="AA112" s="81">
        <f>VLOOKUP(Z112,[1]definitions_list_lookup!$AT$3:$AU$5,2,FALSE)</f>
        <v>1</v>
      </c>
      <c r="AB112" s="80"/>
      <c r="AC112" s="80"/>
      <c r="AD112" s="82"/>
      <c r="AE112" s="82"/>
      <c r="AF112" s="82"/>
      <c r="AG112" s="82"/>
      <c r="AH112" s="77">
        <v>12</v>
      </c>
      <c r="AI112" s="77">
        <v>90</v>
      </c>
      <c r="AJ112" s="77">
        <v>47</v>
      </c>
      <c r="AK112" s="77">
        <v>0</v>
      </c>
      <c r="AL112" s="70">
        <f t="shared" si="9"/>
        <v>-168.78859492917735</v>
      </c>
      <c r="AM112" s="70">
        <f t="shared" si="10"/>
        <v>191.21140507082265</v>
      </c>
      <c r="AN112" s="70">
        <f t="shared" si="11"/>
        <v>42.449761706210033</v>
      </c>
      <c r="AO112" s="70">
        <f t="shared" si="12"/>
        <v>281.21140507082265</v>
      </c>
      <c r="AP112" s="70">
        <f t="shared" si="13"/>
        <v>47.550238293789967</v>
      </c>
      <c r="AQ112" s="83">
        <f t="shared" si="15"/>
        <v>11.21140507082265</v>
      </c>
      <c r="AR112" s="83">
        <f t="shared" si="14"/>
        <v>47.550238293789967</v>
      </c>
    </row>
    <row r="113" spans="1:44" ht="15">
      <c r="A113"/>
      <c r="B113" s="70" t="s">
        <v>1101</v>
      </c>
      <c r="C113"/>
      <c r="D113" s="70" t="s">
        <v>1100</v>
      </c>
      <c r="E113" s="22">
        <v>69</v>
      </c>
      <c r="F113" s="22">
        <v>1</v>
      </c>
      <c r="G113" s="71" t="str">
        <f t="shared" si="24"/>
        <v>69-1</v>
      </c>
      <c r="H113" s="70">
        <v>0</v>
      </c>
      <c r="I113" s="70">
        <v>35</v>
      </c>
      <c r="J113" s="72" t="str">
        <f>IF(((VLOOKUP($G113,Depth_Lookup!$A$3:$J$415,9,FALSE))-(I113/100))&gt;=0,"Good","Too Long")</f>
        <v>Good</v>
      </c>
      <c r="K113" s="73">
        <f>(VLOOKUP($G113,Depth_Lookup!$A$3:$J$415,10,FALSE))+(H113/100)</f>
        <v>185.7</v>
      </c>
      <c r="L113" s="73">
        <f>(VLOOKUP($G113,Depth_Lookup!$A$3:$J$415,10,FALSE))+(I113/100)</f>
        <v>186.04999999999998</v>
      </c>
      <c r="M113" s="74"/>
      <c r="N113" s="74"/>
      <c r="O113" s="72" t="e">
        <f>VLOOKUP(N113,[1]definitions_list_lookup!AB$12:AC$17,2,FALSE)</f>
        <v>#N/A</v>
      </c>
      <c r="P113" s="75"/>
      <c r="Q113" s="72"/>
      <c r="R113" s="76"/>
      <c r="S113" s="77"/>
      <c r="T113" s="78"/>
      <c r="U113" s="72" t="e">
        <f>VLOOKUP(T113,[1]definitions_list_lookup!$AT129:$AU131,2,FALSE)</f>
        <v>#N/A</v>
      </c>
      <c r="V113" s="74"/>
      <c r="W113" s="79"/>
      <c r="X113" s="80" t="s">
        <v>1059</v>
      </c>
      <c r="Y113" s="81">
        <f>VLOOKUP(X113,[1]definitions_list_lookup!$AB$20:$AC$25,2,FALSE)</f>
        <v>2</v>
      </c>
      <c r="Z113" s="80" t="s">
        <v>941</v>
      </c>
      <c r="AA113" s="81">
        <f>VLOOKUP(Z113,[1]definitions_list_lookup!$AT$3:$AU$5,2,FALSE)</f>
        <v>2</v>
      </c>
      <c r="AB113" s="80"/>
      <c r="AC113" s="80"/>
      <c r="AD113" s="82"/>
      <c r="AE113" s="82"/>
      <c r="AF113" s="82"/>
      <c r="AG113" s="82"/>
      <c r="AH113" s="77">
        <v>14</v>
      </c>
      <c r="AI113" s="77">
        <v>90</v>
      </c>
      <c r="AJ113" s="77">
        <v>42</v>
      </c>
      <c r="AK113" s="77">
        <v>180</v>
      </c>
      <c r="AL113" s="70">
        <f t="shared" si="9"/>
        <v>-15.477772000212468</v>
      </c>
      <c r="AM113" s="70">
        <f t="shared" si="10"/>
        <v>344.52222799978756</v>
      </c>
      <c r="AN113" s="70">
        <f t="shared" si="11"/>
        <v>46.945750374174438</v>
      </c>
      <c r="AO113" s="70">
        <f t="shared" si="12"/>
        <v>74.522227999787532</v>
      </c>
      <c r="AP113" s="70">
        <f t="shared" si="13"/>
        <v>43.054249625825562</v>
      </c>
      <c r="AQ113" s="83">
        <f t="shared" si="15"/>
        <v>164.52222799978756</v>
      </c>
      <c r="AR113" s="83">
        <f t="shared" si="14"/>
        <v>43.054249625825562</v>
      </c>
    </row>
    <row r="114" spans="1:44" ht="15">
      <c r="A114"/>
      <c r="B114" s="70" t="s">
        <v>1101</v>
      </c>
      <c r="C114"/>
      <c r="D114" s="70" t="s">
        <v>1100</v>
      </c>
      <c r="E114" s="22">
        <v>69</v>
      </c>
      <c r="F114" s="22">
        <v>1</v>
      </c>
      <c r="G114" s="71" t="str">
        <f t="shared" si="24"/>
        <v>69-1</v>
      </c>
      <c r="H114" s="70">
        <v>52</v>
      </c>
      <c r="I114" s="70">
        <v>92</v>
      </c>
      <c r="J114" s="72" t="str">
        <f>IF(((VLOOKUP($G114,Depth_Lookup!$A$3:$J$415,9,FALSE))-(I114/100))&gt;=0,"Good","Too Long")</f>
        <v>Good</v>
      </c>
      <c r="K114" s="73">
        <f>(VLOOKUP($G114,Depth_Lookup!$A$3:$J$415,10,FALSE))+(H114/100)</f>
        <v>186.22</v>
      </c>
      <c r="L114" s="73">
        <f>(VLOOKUP($G114,Depth_Lookup!$A$3:$J$415,10,FALSE))+(I114/100)</f>
        <v>186.61999999999998</v>
      </c>
      <c r="M114" s="74"/>
      <c r="N114" s="74"/>
      <c r="O114" s="72" t="e">
        <f>VLOOKUP(N114,[1]definitions_list_lookup!AB$12:AC$17,2,FALSE)</f>
        <v>#N/A</v>
      </c>
      <c r="P114" s="75"/>
      <c r="Q114" s="72"/>
      <c r="R114" s="76"/>
      <c r="S114" s="77"/>
      <c r="T114" s="78"/>
      <c r="U114" s="72" t="e">
        <f>VLOOKUP(T114,[1]definitions_list_lookup!$AT130:$AU132,2,FALSE)</f>
        <v>#N/A</v>
      </c>
      <c r="V114" s="74"/>
      <c r="W114" s="79"/>
      <c r="X114" s="80" t="s">
        <v>1059</v>
      </c>
      <c r="Y114" s="81">
        <f>VLOOKUP(X114,[1]definitions_list_lookup!$AB$20:$AC$25,2,FALSE)</f>
        <v>2</v>
      </c>
      <c r="Z114" s="80" t="s">
        <v>915</v>
      </c>
      <c r="AA114" s="81">
        <f>VLOOKUP(Z114,[1]definitions_list_lookup!$AT$3:$AU$5,2,FALSE)</f>
        <v>1</v>
      </c>
      <c r="AB114" s="80"/>
      <c r="AC114" s="80"/>
      <c r="AD114" s="82"/>
      <c r="AE114" s="82"/>
      <c r="AF114" s="82"/>
      <c r="AG114" s="82"/>
      <c r="AH114" s="77">
        <v>3</v>
      </c>
      <c r="AI114" s="77">
        <v>90</v>
      </c>
      <c r="AJ114" s="77">
        <v>12</v>
      </c>
      <c r="AK114" s="77">
        <v>180</v>
      </c>
      <c r="AL114" s="70">
        <f t="shared" si="9"/>
        <v>-13.85054801050353</v>
      </c>
      <c r="AM114" s="70">
        <f t="shared" si="10"/>
        <v>346.14945198949647</v>
      </c>
      <c r="AN114" s="70">
        <f t="shared" si="11"/>
        <v>77.651505080428478</v>
      </c>
      <c r="AO114" s="70">
        <f t="shared" si="12"/>
        <v>76.14945198949647</v>
      </c>
      <c r="AP114" s="70">
        <f t="shared" si="13"/>
        <v>12.348494919571522</v>
      </c>
      <c r="AQ114" s="83">
        <f t="shared" si="15"/>
        <v>166.14945198949647</v>
      </c>
      <c r="AR114" s="83">
        <f t="shared" si="14"/>
        <v>12.348494919571522</v>
      </c>
    </row>
    <row r="115" spans="1:44" ht="15">
      <c r="A115"/>
      <c r="B115" s="70" t="s">
        <v>1101</v>
      </c>
      <c r="C115"/>
      <c r="D115" s="70" t="s">
        <v>1100</v>
      </c>
      <c r="E115" s="22">
        <v>69</v>
      </c>
      <c r="F115" s="22">
        <v>2</v>
      </c>
      <c r="G115" s="71" t="str">
        <f t="shared" si="24"/>
        <v>69-2</v>
      </c>
      <c r="H115" s="70">
        <v>8.5</v>
      </c>
      <c r="I115" s="70">
        <v>54</v>
      </c>
      <c r="J115" s="72" t="str">
        <f>IF(((VLOOKUP($G115,Depth_Lookup!$A$3:$J$415,9,FALSE))-(I115/100))&gt;=0,"Good","Too Long")</f>
        <v>Good</v>
      </c>
      <c r="K115" s="73">
        <f>(VLOOKUP($G115,Depth_Lookup!$A$3:$J$415,10,FALSE))+(H115/100)</f>
        <v>186.71</v>
      </c>
      <c r="L115" s="73">
        <f>(VLOOKUP($G115,Depth_Lookup!$A$3:$J$415,10,FALSE))+(I115/100)</f>
        <v>187.16499999999999</v>
      </c>
      <c r="M115" s="74"/>
      <c r="N115" s="74"/>
      <c r="O115" s="72" t="e">
        <f>VLOOKUP(N115,[1]definitions_list_lookup!AB$12:AC$17,2,FALSE)</f>
        <v>#N/A</v>
      </c>
      <c r="P115" s="75"/>
      <c r="Q115" s="72"/>
      <c r="R115" s="76"/>
      <c r="S115" s="77"/>
      <c r="T115" s="78"/>
      <c r="U115" s="72" t="e">
        <f>VLOOKUP(T115,[1]definitions_list_lookup!$AT131:$AU133,2,FALSE)</f>
        <v>#N/A</v>
      </c>
      <c r="V115" s="74"/>
      <c r="W115" s="79"/>
      <c r="X115" s="80" t="s">
        <v>1056</v>
      </c>
      <c r="Y115" s="81">
        <f>VLOOKUP(X115,[1]definitions_list_lookup!$AB$20:$AC$25,2,FALSE)</f>
        <v>1</v>
      </c>
      <c r="Z115" s="80" t="s">
        <v>915</v>
      </c>
      <c r="AA115" s="81">
        <f>VLOOKUP(Z115,[1]definitions_list_lookup!$AT$3:$AU$5,2,FALSE)</f>
        <v>1</v>
      </c>
      <c r="AB115" s="80"/>
      <c r="AC115" s="80"/>
      <c r="AD115" s="82"/>
      <c r="AE115" s="82"/>
      <c r="AF115" s="82"/>
      <c r="AG115" s="82"/>
      <c r="AH115" s="77">
        <v>22</v>
      </c>
      <c r="AI115" s="77">
        <v>90</v>
      </c>
      <c r="AJ115" s="77">
        <v>17</v>
      </c>
      <c r="AK115" s="77">
        <v>0</v>
      </c>
      <c r="AL115" s="70">
        <f t="shared" ref="AL115:AL184" si="25">+(IF($AI115&lt;$AK115,((MIN($AK115,$AI115)+(DEGREES(ATAN((TAN(RADIANS($AJ115))/((TAN(RADIANS($AH115))*SIN(RADIANS(ABS($AI115-$AK115))))))-(COS(RADIANS(ABS($AI115-$AK115)))/SIN(RADIANS(ABS($AI115-$AK115)))))))-180)),((MAX($AK115,$AI115)-(DEGREES(ATAN((TAN(RADIANS($AJ115))/((TAN(RADIANS($AH115))*SIN(RADIANS(ABS($AI115-$AK115))))))-(COS(RADIANS(ABS($AI115-$AK115)))/SIN(RADIANS(ABS($AI115-$AK115)))))))-180))))</f>
        <v>-127.11515685549625</v>
      </c>
      <c r="AM115" s="70">
        <f t="shared" ref="AM115:AM184" si="26">IF($AL115&gt;0,$AL115,360+$AL115)</f>
        <v>232.88484314450375</v>
      </c>
      <c r="AN115" s="70">
        <f t="shared" ref="AN115:AN184" si="27">+ABS(DEGREES(ATAN((COS(RADIANS(ABS($AL115+180-(IF($AI115&gt;$AK115,MAX($AJ115,$AI115),MIN($AI115,$AK115))))))/(TAN(RADIANS($AH115)))))))</f>
        <v>63.130307057803527</v>
      </c>
      <c r="AO115" s="70">
        <f t="shared" ref="AO115:AO184" si="28">+IF(($AL115+90)&gt;0,$AL115+90,$AL115+450)</f>
        <v>322.88484314450375</v>
      </c>
      <c r="AP115" s="70">
        <f t="shared" ref="AP115:AP184" si="29">-$AN115+90</f>
        <v>26.869692942196473</v>
      </c>
      <c r="AQ115" s="83">
        <f t="shared" si="15"/>
        <v>52.884843144503748</v>
      </c>
      <c r="AR115" s="83">
        <f t="shared" ref="AR115:AR184" si="30">-$AN115+90</f>
        <v>26.869692942196473</v>
      </c>
    </row>
    <row r="116" spans="1:44" ht="15">
      <c r="A116"/>
      <c r="B116" s="70" t="s">
        <v>1101</v>
      </c>
      <c r="C116"/>
      <c r="D116" s="70" t="s">
        <v>1100</v>
      </c>
      <c r="E116" s="22">
        <v>69</v>
      </c>
      <c r="F116" s="22">
        <v>3</v>
      </c>
      <c r="G116" s="71" t="str">
        <f t="shared" si="24"/>
        <v>69-3</v>
      </c>
      <c r="H116" s="70">
        <v>63</v>
      </c>
      <c r="I116" s="70">
        <v>88</v>
      </c>
      <c r="J116" s="72" t="str">
        <f>IF(((VLOOKUP($G116,Depth_Lookup!$A$3:$J$415,9,FALSE))-(I116/100))&gt;=0,"Good","Too Long")</f>
        <v>Good</v>
      </c>
      <c r="K116" s="73">
        <f>(VLOOKUP($G116,Depth_Lookup!$A$3:$J$415,10,FALSE))+(H116/100)</f>
        <v>188.245</v>
      </c>
      <c r="L116" s="73">
        <f>(VLOOKUP($G116,Depth_Lookup!$A$3:$J$415,10,FALSE))+(I116/100)</f>
        <v>188.495</v>
      </c>
      <c r="M116" s="74"/>
      <c r="N116" s="74"/>
      <c r="O116" s="72" t="e">
        <f>VLOOKUP(N116,[1]definitions_list_lookup!AB$12:AC$17,2,FALSE)</f>
        <v>#N/A</v>
      </c>
      <c r="P116" s="75"/>
      <c r="Q116" s="72"/>
      <c r="R116" s="76"/>
      <c r="S116" s="77"/>
      <c r="T116" s="78"/>
      <c r="U116" s="72" t="e">
        <f>VLOOKUP(T116,[1]definitions_list_lookup!$AT132:$AU134,2,FALSE)</f>
        <v>#N/A</v>
      </c>
      <c r="V116" s="74"/>
      <c r="W116" s="79"/>
      <c r="X116" s="80" t="s">
        <v>1056</v>
      </c>
      <c r="Y116" s="81">
        <f>VLOOKUP(X116,[1]definitions_list_lookup!$AB$20:$AC$25,2,FALSE)</f>
        <v>1</v>
      </c>
      <c r="Z116" s="80" t="s">
        <v>915</v>
      </c>
      <c r="AA116" s="81">
        <f>VLOOKUP(Z116,[1]definitions_list_lookup!$AT$3:$AU$5,2,FALSE)</f>
        <v>1</v>
      </c>
      <c r="AB116" s="80"/>
      <c r="AC116" s="80"/>
      <c r="AD116" s="82"/>
      <c r="AE116" s="82"/>
      <c r="AF116" s="82"/>
      <c r="AG116" s="82"/>
      <c r="AH116" s="77">
        <v>33</v>
      </c>
      <c r="AI116" s="77">
        <v>90</v>
      </c>
      <c r="AJ116" s="77">
        <v>22</v>
      </c>
      <c r="AK116" s="77">
        <v>0</v>
      </c>
      <c r="AL116" s="70">
        <f t="shared" si="25"/>
        <v>-121.88763634624765</v>
      </c>
      <c r="AM116" s="70">
        <f t="shared" si="26"/>
        <v>238.11236365375237</v>
      </c>
      <c r="AN116" s="70">
        <f t="shared" si="27"/>
        <v>52.590097590503873</v>
      </c>
      <c r="AO116" s="70">
        <f t="shared" si="28"/>
        <v>328.11236365375237</v>
      </c>
      <c r="AP116" s="70">
        <f t="shared" si="29"/>
        <v>37.409902409496127</v>
      </c>
      <c r="AQ116" s="83">
        <f t="shared" ref="AQ116:AQ185" si="31">IF(($AM116&lt;180),$AM116+180,$AM116-180)</f>
        <v>58.112363653752368</v>
      </c>
      <c r="AR116" s="83">
        <f t="shared" si="30"/>
        <v>37.409902409496127</v>
      </c>
    </row>
    <row r="117" spans="1:44" ht="15">
      <c r="A117"/>
      <c r="B117" s="70" t="s">
        <v>1101</v>
      </c>
      <c r="C117"/>
      <c r="D117" s="70" t="s">
        <v>1100</v>
      </c>
      <c r="E117" s="22">
        <v>70</v>
      </c>
      <c r="F117" s="22">
        <v>1</v>
      </c>
      <c r="G117" s="71" t="str">
        <f t="shared" si="24"/>
        <v>70-1</v>
      </c>
      <c r="H117" s="70">
        <v>0</v>
      </c>
      <c r="I117" s="70">
        <v>36</v>
      </c>
      <c r="J117" s="72" t="str">
        <f>IF(((VLOOKUP($G117,Depth_Lookup!$A$3:$J$415,9,FALSE))-(I117/100))&gt;=0,"Good","Too Long")</f>
        <v>Good</v>
      </c>
      <c r="K117" s="73">
        <f>(VLOOKUP($G117,Depth_Lookup!$A$3:$J$415,10,FALSE))+(H117/100)</f>
        <v>188.4</v>
      </c>
      <c r="L117" s="73">
        <f>(VLOOKUP($G117,Depth_Lookup!$A$3:$J$415,10,FALSE))+(I117/100)</f>
        <v>188.76000000000002</v>
      </c>
      <c r="M117" s="74"/>
      <c r="N117" s="74"/>
      <c r="O117" s="72" t="e">
        <f>VLOOKUP(N117,[1]definitions_list_lookup!AB$12:AC$17,2,FALSE)</f>
        <v>#N/A</v>
      </c>
      <c r="P117" s="75"/>
      <c r="Q117" s="72"/>
      <c r="R117" s="76"/>
      <c r="S117" s="77"/>
      <c r="T117" s="78"/>
      <c r="U117" s="72" t="e">
        <f>VLOOKUP(T117,[1]definitions_list_lookup!$AT133:$AU135,2,FALSE)</f>
        <v>#N/A</v>
      </c>
      <c r="V117" s="74"/>
      <c r="W117" s="79"/>
      <c r="X117" s="80" t="s">
        <v>1056</v>
      </c>
      <c r="Y117" s="81">
        <f>VLOOKUP(X117,[1]definitions_list_lookup!$AB$20:$AC$25,2,FALSE)</f>
        <v>1</v>
      </c>
      <c r="Z117" s="80" t="s">
        <v>915</v>
      </c>
      <c r="AA117" s="81">
        <f>VLOOKUP(Z117,[1]definitions_list_lookup!$AT$3:$AU$5,2,FALSE)</f>
        <v>1</v>
      </c>
      <c r="AB117" s="80"/>
      <c r="AC117" s="80"/>
      <c r="AD117" s="82"/>
      <c r="AE117" s="82"/>
      <c r="AF117" s="82"/>
      <c r="AG117" s="82"/>
      <c r="AH117" s="77">
        <v>27</v>
      </c>
      <c r="AI117" s="77">
        <v>90</v>
      </c>
      <c r="AJ117" s="77">
        <v>9</v>
      </c>
      <c r="AK117" s="77">
        <v>180</v>
      </c>
      <c r="AL117" s="70">
        <f t="shared" si="25"/>
        <v>-72.732301447701957</v>
      </c>
      <c r="AM117" s="70">
        <f t="shared" si="26"/>
        <v>287.26769855229804</v>
      </c>
      <c r="AN117" s="70">
        <f t="shared" si="27"/>
        <v>61.916753489767665</v>
      </c>
      <c r="AO117" s="70">
        <f t="shared" si="28"/>
        <v>17.267698552298043</v>
      </c>
      <c r="AP117" s="70">
        <f t="shared" si="29"/>
        <v>28.083246510232335</v>
      </c>
      <c r="AQ117" s="83">
        <f t="shared" si="31"/>
        <v>107.26769855229804</v>
      </c>
      <c r="AR117" s="83">
        <f t="shared" si="30"/>
        <v>28.083246510232335</v>
      </c>
    </row>
    <row r="118" spans="1:44" ht="15">
      <c r="A118"/>
      <c r="B118" s="70" t="s">
        <v>1101</v>
      </c>
      <c r="C118"/>
      <c r="D118" s="70" t="s">
        <v>1100</v>
      </c>
      <c r="E118" s="22">
        <v>71</v>
      </c>
      <c r="F118" s="22">
        <v>1</v>
      </c>
      <c r="G118" s="71" t="str">
        <f t="shared" si="24"/>
        <v>71-1</v>
      </c>
      <c r="H118" s="70">
        <v>41.5</v>
      </c>
      <c r="I118" s="70">
        <v>84</v>
      </c>
      <c r="J118" s="72" t="str">
        <f>IF(((VLOOKUP($G118,Depth_Lookup!$A$3:$J$415,9,FALSE))-(I118/100))&gt;=0,"Good","Too Long")</f>
        <v>Good</v>
      </c>
      <c r="K118" s="73">
        <f>(VLOOKUP($G118,Depth_Lookup!$A$3:$J$415,10,FALSE))+(H118/100)</f>
        <v>189.11499999999998</v>
      </c>
      <c r="L118" s="73">
        <f>(VLOOKUP($G118,Depth_Lookup!$A$3:$J$415,10,FALSE))+(I118/100)</f>
        <v>189.54</v>
      </c>
      <c r="M118" s="74"/>
      <c r="N118" s="74"/>
      <c r="O118" s="72" t="e">
        <f>VLOOKUP(N118,[1]definitions_list_lookup!AB$12:AC$17,2,FALSE)</f>
        <v>#N/A</v>
      </c>
      <c r="P118" s="75"/>
      <c r="Q118" s="72"/>
      <c r="R118" s="76"/>
      <c r="S118" s="77"/>
      <c r="T118" s="78"/>
      <c r="U118" s="72" t="e">
        <f>VLOOKUP(T118,[1]definitions_list_lookup!$AT134:$AU136,2,FALSE)</f>
        <v>#N/A</v>
      </c>
      <c r="V118" s="74"/>
      <c r="W118" s="79"/>
      <c r="X118" s="80" t="s">
        <v>1056</v>
      </c>
      <c r="Y118" s="81">
        <f>VLOOKUP(X118,[1]definitions_list_lookup!$AB$20:$AC$25,2,FALSE)</f>
        <v>1</v>
      </c>
      <c r="Z118" s="80" t="s">
        <v>889</v>
      </c>
      <c r="AA118" s="81">
        <f>VLOOKUP(Z118,[1]definitions_list_lookup!$AT$3:$AU$5,2,FALSE)</f>
        <v>0</v>
      </c>
      <c r="AB118" s="80"/>
      <c r="AC118" s="80"/>
      <c r="AD118" s="82"/>
      <c r="AE118" s="82"/>
      <c r="AF118" s="82"/>
      <c r="AG118" s="82"/>
      <c r="AH118" s="77">
        <v>38</v>
      </c>
      <c r="AI118" s="77">
        <v>90</v>
      </c>
      <c r="AJ118" s="77">
        <v>41</v>
      </c>
      <c r="AK118" s="77">
        <v>0</v>
      </c>
      <c r="AL118" s="70">
        <f t="shared" si="25"/>
        <v>-138.05186434403402</v>
      </c>
      <c r="AM118" s="70">
        <f t="shared" si="26"/>
        <v>221.94813565596598</v>
      </c>
      <c r="AN118" s="70">
        <f t="shared" si="27"/>
        <v>40.54985814003966</v>
      </c>
      <c r="AO118" s="70">
        <f t="shared" si="28"/>
        <v>311.94813565596598</v>
      </c>
      <c r="AP118" s="70">
        <f t="shared" si="29"/>
        <v>49.45014185996034</v>
      </c>
      <c r="AQ118" s="83">
        <f t="shared" si="31"/>
        <v>41.948135655965984</v>
      </c>
      <c r="AR118" s="83">
        <f t="shared" si="30"/>
        <v>49.45014185996034</v>
      </c>
    </row>
    <row r="119" spans="1:44" ht="15">
      <c r="A119"/>
      <c r="B119" s="70" t="s">
        <v>1101</v>
      </c>
      <c r="C119"/>
      <c r="D119" s="70" t="s">
        <v>1100</v>
      </c>
      <c r="E119" s="22">
        <v>72</v>
      </c>
      <c r="F119" s="22">
        <v>4</v>
      </c>
      <c r="G119" s="71" t="str">
        <f t="shared" si="24"/>
        <v>72-4</v>
      </c>
      <c r="H119" s="70">
        <v>72</v>
      </c>
      <c r="I119" s="70">
        <v>83</v>
      </c>
      <c r="J119" s="72" t="str">
        <f>IF(((VLOOKUP($G119,Depth_Lookup!$A$3:$J$415,9,FALSE))-(I119/100))&gt;=0,"Good","Too Long")</f>
        <v>Good</v>
      </c>
      <c r="K119" s="73">
        <f>(VLOOKUP($G119,Depth_Lookup!$A$3:$J$415,10,FALSE))+(H119/100)</f>
        <v>194.73</v>
      </c>
      <c r="L119" s="73">
        <f>(VLOOKUP($G119,Depth_Lookup!$A$3:$J$415,10,FALSE))+(I119/100)</f>
        <v>194.84</v>
      </c>
      <c r="M119" s="74"/>
      <c r="N119" s="74"/>
      <c r="O119" s="72" t="e">
        <f>VLOOKUP(N119,[1]definitions_list_lookup!AB$12:AC$17,2,FALSE)</f>
        <v>#N/A</v>
      </c>
      <c r="P119" s="75"/>
      <c r="Q119" s="72"/>
      <c r="R119" s="76"/>
      <c r="S119" s="77"/>
      <c r="T119" s="78"/>
      <c r="U119" s="72" t="e">
        <f>VLOOKUP(T119,[1]definitions_list_lookup!$AT135:$AU137,2,FALSE)</f>
        <v>#N/A</v>
      </c>
      <c r="V119" s="74"/>
      <c r="W119" s="79"/>
      <c r="X119" s="80" t="s">
        <v>1056</v>
      </c>
      <c r="Y119" s="81">
        <f>VLOOKUP(X119,[1]definitions_list_lookup!$AB$20:$AC$25,2,FALSE)</f>
        <v>1</v>
      </c>
      <c r="Z119" s="80" t="s">
        <v>915</v>
      </c>
      <c r="AA119" s="81">
        <f>VLOOKUP(Z119,[1]definitions_list_lookup!$AT$3:$AU$5,2,FALSE)</f>
        <v>1</v>
      </c>
      <c r="AB119" s="80"/>
      <c r="AC119" s="80"/>
      <c r="AD119" s="82"/>
      <c r="AE119" s="82"/>
      <c r="AF119" s="82"/>
      <c r="AG119" s="82"/>
      <c r="AH119" s="77">
        <v>12</v>
      </c>
      <c r="AI119" s="77">
        <v>90</v>
      </c>
      <c r="AJ119" s="77">
        <v>8</v>
      </c>
      <c r="AK119" s="77">
        <v>180</v>
      </c>
      <c r="AL119" s="70">
        <f t="shared" si="25"/>
        <v>-56.527615731489988</v>
      </c>
      <c r="AM119" s="70">
        <f t="shared" si="26"/>
        <v>303.47238426851004</v>
      </c>
      <c r="AN119" s="70">
        <f t="shared" si="27"/>
        <v>75.704260327319986</v>
      </c>
      <c r="AO119" s="70">
        <f t="shared" si="28"/>
        <v>33.472384268510012</v>
      </c>
      <c r="AP119" s="70">
        <f t="shared" si="29"/>
        <v>14.295739672680014</v>
      </c>
      <c r="AQ119" s="83">
        <f t="shared" si="31"/>
        <v>123.47238426851004</v>
      </c>
      <c r="AR119" s="83">
        <f t="shared" si="30"/>
        <v>14.295739672680014</v>
      </c>
    </row>
    <row r="120" spans="1:44" ht="15">
      <c r="A120"/>
      <c r="B120" s="70" t="s">
        <v>1101</v>
      </c>
      <c r="C120"/>
      <c r="D120" s="111" t="s">
        <v>1100</v>
      </c>
      <c r="E120" s="22">
        <v>73</v>
      </c>
      <c r="F120" s="22">
        <v>1</v>
      </c>
      <c r="G120" s="71" t="str">
        <f t="shared" si="24"/>
        <v>73-1</v>
      </c>
      <c r="H120" s="70">
        <v>0</v>
      </c>
      <c r="I120" s="70">
        <v>87</v>
      </c>
      <c r="J120" s="72" t="str">
        <f>IF(((VLOOKUP($G120,Depth_Lookup!$A$3:$J$415,9,FALSE))-(I120/100))&gt;=0,"Good","Too Long")</f>
        <v>Good</v>
      </c>
      <c r="K120" s="73">
        <f>(VLOOKUP($G120,Depth_Lookup!$A$3:$J$415,10,FALSE))+(H120/100)</f>
        <v>194.7</v>
      </c>
      <c r="L120" s="73">
        <f>(VLOOKUP($G120,Depth_Lookup!$A$3:$J$415,10,FALSE))+(I120/100)</f>
        <v>195.57</v>
      </c>
      <c r="M120" s="74"/>
      <c r="N120" s="74"/>
      <c r="O120" s="72" t="e">
        <f>VLOOKUP(N120,[1]definitions_list_lookup!AB$12:AC$17,2,FALSE)</f>
        <v>#N/A</v>
      </c>
      <c r="P120" s="75"/>
      <c r="Q120" s="72"/>
      <c r="R120" s="76"/>
      <c r="S120" s="77"/>
      <c r="T120" s="78"/>
      <c r="U120" s="72" t="e">
        <f>VLOOKUP(T120,[1]definitions_list_lookup!$AT136:$AU138,2,FALSE)</f>
        <v>#N/A</v>
      </c>
      <c r="V120" s="74"/>
      <c r="W120" s="79"/>
      <c r="X120" s="80" t="s">
        <v>1043</v>
      </c>
      <c r="Y120" s="81">
        <f>VLOOKUP(X120,[1]definitions_list_lookup!$AB$20:$AC$25,2,FALSE)</f>
        <v>3</v>
      </c>
      <c r="Z120" s="80" t="s">
        <v>915</v>
      </c>
      <c r="AA120" s="81">
        <f>VLOOKUP(Z120,[1]definitions_list_lookup!$AT$3:$AU$5,2,FALSE)</f>
        <v>1</v>
      </c>
      <c r="AB120" s="80"/>
      <c r="AC120" s="80"/>
      <c r="AD120" s="82"/>
      <c r="AE120" s="82"/>
      <c r="AF120" s="82"/>
      <c r="AG120" s="82"/>
      <c r="AH120" s="77">
        <v>21</v>
      </c>
      <c r="AI120" s="77">
        <v>90</v>
      </c>
      <c r="AJ120" s="77">
        <v>9</v>
      </c>
      <c r="AK120" s="77">
        <v>180</v>
      </c>
      <c r="AL120" s="70">
        <f t="shared" si="25"/>
        <v>-67.578683389390505</v>
      </c>
      <c r="AM120" s="70">
        <f t="shared" si="26"/>
        <v>292.42131661060949</v>
      </c>
      <c r="AN120" s="70">
        <f t="shared" si="27"/>
        <v>67.449057041413568</v>
      </c>
      <c r="AO120" s="70">
        <f t="shared" si="28"/>
        <v>22.421316610609495</v>
      </c>
      <c r="AP120" s="70">
        <f t="shared" si="29"/>
        <v>22.550942958586432</v>
      </c>
      <c r="AQ120" s="83">
        <f t="shared" si="31"/>
        <v>112.42131661060949</v>
      </c>
      <c r="AR120" s="83">
        <f t="shared" si="30"/>
        <v>22.550942958586432</v>
      </c>
    </row>
    <row r="121" spans="1:44" ht="15">
      <c r="A121"/>
      <c r="B121" s="70" t="s">
        <v>1101</v>
      </c>
      <c r="C121"/>
      <c r="D121" s="70" t="s">
        <v>1100</v>
      </c>
      <c r="E121" s="22">
        <v>73</v>
      </c>
      <c r="F121" s="22">
        <v>2</v>
      </c>
      <c r="G121" s="71" t="str">
        <f t="shared" si="24"/>
        <v>73-2</v>
      </c>
      <c r="H121" s="70">
        <v>18</v>
      </c>
      <c r="I121" s="70">
        <v>37</v>
      </c>
      <c r="J121" s="72" t="str">
        <f>IF(((VLOOKUP($G121,Depth_Lookup!$A$3:$J$415,9,FALSE))-(I121/100))&gt;=0,"Good","Too Long")</f>
        <v>Good</v>
      </c>
      <c r="K121" s="73">
        <f>(VLOOKUP($G121,Depth_Lookup!$A$3:$J$415,10,FALSE))+(H121/100)</f>
        <v>195.77</v>
      </c>
      <c r="L121" s="73">
        <f>(VLOOKUP($G121,Depth_Lookup!$A$3:$J$415,10,FALSE))+(I121/100)</f>
        <v>195.96</v>
      </c>
      <c r="M121" s="74"/>
      <c r="N121" s="74"/>
      <c r="O121" s="72" t="e">
        <f>VLOOKUP(N121,[1]definitions_list_lookup!AB$12:AC$17,2,FALSE)</f>
        <v>#N/A</v>
      </c>
      <c r="P121" s="75"/>
      <c r="Q121" s="72"/>
      <c r="R121" s="76"/>
      <c r="S121" s="77"/>
      <c r="T121" s="78"/>
      <c r="U121" s="72" t="e">
        <f>VLOOKUP(T121,[1]definitions_list_lookup!$AT137:$AU139,2,FALSE)</f>
        <v>#N/A</v>
      </c>
      <c r="V121" s="74"/>
      <c r="W121" s="79"/>
      <c r="X121" s="80" t="s">
        <v>1056</v>
      </c>
      <c r="Y121" s="81">
        <f>VLOOKUP(X121,[1]definitions_list_lookup!$AB$20:$AC$25,2,FALSE)</f>
        <v>1</v>
      </c>
      <c r="Z121" s="80" t="s">
        <v>915</v>
      </c>
      <c r="AA121" s="81">
        <f>VLOOKUP(Z121,[1]definitions_list_lookup!$AT$3:$AU$5,2,FALSE)</f>
        <v>1</v>
      </c>
      <c r="AB121" s="80"/>
      <c r="AC121" s="80"/>
      <c r="AD121" s="82"/>
      <c r="AE121" s="82"/>
      <c r="AF121" s="82"/>
      <c r="AG121" s="82"/>
      <c r="AH121" s="77">
        <v>4</v>
      </c>
      <c r="AI121" s="77">
        <v>270</v>
      </c>
      <c r="AJ121" s="77">
        <v>7</v>
      </c>
      <c r="AK121" s="77">
        <v>180</v>
      </c>
      <c r="AL121" s="70">
        <f t="shared" si="25"/>
        <v>29.661866791478985</v>
      </c>
      <c r="AM121" s="70">
        <f t="shared" si="26"/>
        <v>29.661866791478985</v>
      </c>
      <c r="AN121" s="70">
        <f t="shared" si="27"/>
        <v>81.957326660868361</v>
      </c>
      <c r="AO121" s="70">
        <f t="shared" si="28"/>
        <v>119.66186679147899</v>
      </c>
      <c r="AP121" s="70">
        <f t="shared" si="29"/>
        <v>8.042673339131639</v>
      </c>
      <c r="AQ121" s="83">
        <f t="shared" si="31"/>
        <v>209.66186679147899</v>
      </c>
      <c r="AR121" s="83">
        <f t="shared" si="30"/>
        <v>8.042673339131639</v>
      </c>
    </row>
    <row r="122" spans="1:44" ht="15">
      <c r="A122"/>
      <c r="B122" s="70" t="s">
        <v>1101</v>
      </c>
      <c r="C122"/>
      <c r="D122" s="70" t="s">
        <v>1100</v>
      </c>
      <c r="E122" s="22">
        <v>73</v>
      </c>
      <c r="F122" s="22">
        <v>2</v>
      </c>
      <c r="G122" s="71" t="str">
        <f t="shared" si="24"/>
        <v>73-2</v>
      </c>
      <c r="H122" s="70">
        <v>60</v>
      </c>
      <c r="I122" s="70">
        <v>64</v>
      </c>
      <c r="J122" s="72" t="str">
        <f>IF(((VLOOKUP($G122,Depth_Lookup!$A$3:$J$415,9,FALSE))-(I122/100))&gt;=0,"Good","Too Long")</f>
        <v>Good</v>
      </c>
      <c r="K122" s="73">
        <f>(VLOOKUP($G122,Depth_Lookup!$A$3:$J$415,10,FALSE))+(H122/100)</f>
        <v>196.19</v>
      </c>
      <c r="L122" s="73">
        <f>(VLOOKUP($G122,Depth_Lookup!$A$3:$J$415,10,FALSE))+(I122/100)</f>
        <v>196.23</v>
      </c>
      <c r="M122" s="74"/>
      <c r="N122" s="74"/>
      <c r="O122" s="72" t="e">
        <f>VLOOKUP(N122,[1]definitions_list_lookup!AB$12:AC$17,2,FALSE)</f>
        <v>#N/A</v>
      </c>
      <c r="P122" s="75"/>
      <c r="Q122" s="72"/>
      <c r="R122" s="76"/>
      <c r="S122" s="77"/>
      <c r="T122" s="78"/>
      <c r="U122" s="72" t="e">
        <f>VLOOKUP(T122,[1]definitions_list_lookup!$AT138:$AU140,2,FALSE)</f>
        <v>#N/A</v>
      </c>
      <c r="V122" s="74"/>
      <c r="W122" s="79"/>
      <c r="X122" s="80" t="s">
        <v>1059</v>
      </c>
      <c r="Y122" s="81">
        <f>VLOOKUP(X122,[1]definitions_list_lookup!$AB$20:$AC$25,2,FALSE)</f>
        <v>2</v>
      </c>
      <c r="Z122" s="80" t="s">
        <v>915</v>
      </c>
      <c r="AA122" s="81">
        <f>VLOOKUP(Z122,[1]definitions_list_lookup!$AT$3:$AU$5,2,FALSE)</f>
        <v>1</v>
      </c>
      <c r="AB122" s="80"/>
      <c r="AC122" s="80"/>
      <c r="AD122" s="82"/>
      <c r="AE122" s="82"/>
      <c r="AF122" s="82"/>
      <c r="AG122" s="82"/>
      <c r="AH122" s="77">
        <v>15</v>
      </c>
      <c r="AI122" s="77">
        <v>270</v>
      </c>
      <c r="AJ122" s="77">
        <v>12</v>
      </c>
      <c r="AK122" s="77">
        <v>180</v>
      </c>
      <c r="AL122" s="70">
        <f t="shared" si="25"/>
        <v>51.576020778273715</v>
      </c>
      <c r="AM122" s="70">
        <f t="shared" si="26"/>
        <v>51.576020778273715</v>
      </c>
      <c r="AN122" s="70">
        <f t="shared" si="27"/>
        <v>71.118332521694214</v>
      </c>
      <c r="AO122" s="70">
        <f t="shared" si="28"/>
        <v>141.57602077827372</v>
      </c>
      <c r="AP122" s="70">
        <f t="shared" si="29"/>
        <v>18.881667478305786</v>
      </c>
      <c r="AQ122" s="83">
        <f t="shared" si="31"/>
        <v>231.57602077827372</v>
      </c>
      <c r="AR122" s="83">
        <f t="shared" si="30"/>
        <v>18.881667478305786</v>
      </c>
    </row>
    <row r="123" spans="1:44" ht="15">
      <c r="A123"/>
      <c r="B123" s="70" t="s">
        <v>1101</v>
      </c>
      <c r="C123"/>
      <c r="D123" s="70" t="s">
        <v>1100</v>
      </c>
      <c r="E123" s="22">
        <v>73</v>
      </c>
      <c r="F123" s="22">
        <v>3</v>
      </c>
      <c r="G123" s="71" t="str">
        <f t="shared" si="24"/>
        <v>73-3</v>
      </c>
      <c r="H123" s="70">
        <v>0</v>
      </c>
      <c r="I123" s="70">
        <v>88</v>
      </c>
      <c r="J123" s="72" t="str">
        <f>IF(((VLOOKUP($G123,Depth_Lookup!$A$3:$J$415,9,FALSE))-(I123/100))&gt;=0,"Good","Too Long")</f>
        <v>Good</v>
      </c>
      <c r="K123" s="73">
        <f>(VLOOKUP($G123,Depth_Lookup!$A$3:$J$415,10,FALSE))+(H123/100)</f>
        <v>196.24</v>
      </c>
      <c r="L123" s="73">
        <f>(VLOOKUP($G123,Depth_Lookup!$A$3:$J$415,10,FALSE))+(I123/100)</f>
        <v>197.12</v>
      </c>
      <c r="M123" s="74"/>
      <c r="N123" s="74"/>
      <c r="O123" s="72" t="e">
        <f>VLOOKUP(N123,[1]definitions_list_lookup!AB$12:AC$17,2,FALSE)</f>
        <v>#N/A</v>
      </c>
      <c r="P123" s="75"/>
      <c r="Q123" s="72"/>
      <c r="R123" s="76"/>
      <c r="S123" s="77"/>
      <c r="T123" s="78"/>
      <c r="U123" s="72" t="e">
        <f>VLOOKUP(T123,[1]definitions_list_lookup!$AT139:$AU141,2,FALSE)</f>
        <v>#N/A</v>
      </c>
      <c r="V123" s="74"/>
      <c r="W123" s="79"/>
      <c r="X123" s="80" t="s">
        <v>1059</v>
      </c>
      <c r="Y123" s="81">
        <f>VLOOKUP(X123,[1]definitions_list_lookup!$AB$20:$AC$25,2,FALSE)</f>
        <v>2</v>
      </c>
      <c r="Z123" s="80" t="s">
        <v>915</v>
      </c>
      <c r="AA123" s="81">
        <f>VLOOKUP(Z123,[1]definitions_list_lookup!$AT$3:$AU$5,2,FALSE)</f>
        <v>1</v>
      </c>
      <c r="AB123" s="80"/>
      <c r="AC123" s="80"/>
      <c r="AD123" s="82"/>
      <c r="AE123" s="82"/>
      <c r="AF123" s="82"/>
      <c r="AG123" s="82"/>
      <c r="AH123" s="77">
        <v>22</v>
      </c>
      <c r="AI123" s="77">
        <v>90</v>
      </c>
      <c r="AJ123" s="77">
        <v>26</v>
      </c>
      <c r="AK123" s="77">
        <v>180</v>
      </c>
      <c r="AL123" s="70">
        <f t="shared" si="25"/>
        <v>-39.637552877458063</v>
      </c>
      <c r="AM123" s="70">
        <f t="shared" si="26"/>
        <v>320.36244712254194</v>
      </c>
      <c r="AN123" s="70">
        <f t="shared" si="27"/>
        <v>57.652260846063797</v>
      </c>
      <c r="AO123" s="70">
        <f t="shared" si="28"/>
        <v>50.362447122541937</v>
      </c>
      <c r="AP123" s="70">
        <f t="shared" si="29"/>
        <v>32.347739153936203</v>
      </c>
      <c r="AQ123" s="83">
        <f t="shared" si="31"/>
        <v>140.36244712254194</v>
      </c>
      <c r="AR123" s="83">
        <f t="shared" si="30"/>
        <v>32.347739153936203</v>
      </c>
    </row>
    <row r="124" spans="1:44" ht="15">
      <c r="A124"/>
      <c r="B124" s="70" t="s">
        <v>1101</v>
      </c>
      <c r="C124"/>
      <c r="D124" s="70" t="s">
        <v>1100</v>
      </c>
      <c r="E124" s="22">
        <v>73</v>
      </c>
      <c r="F124" s="22">
        <v>4</v>
      </c>
      <c r="G124" s="71" t="str">
        <f t="shared" si="24"/>
        <v>73-4</v>
      </c>
      <c r="H124" s="70">
        <v>0</v>
      </c>
      <c r="I124" s="70">
        <v>19</v>
      </c>
      <c r="J124" s="72" t="str">
        <f>IF(((VLOOKUP($G124,Depth_Lookup!$A$3:$J$415,9,FALSE))-(I124/100))&gt;=0,"Good","Too Long")</f>
        <v>Good</v>
      </c>
      <c r="K124" s="73">
        <f>(VLOOKUP($G124,Depth_Lookup!$A$3:$J$415,10,FALSE))+(H124/100)</f>
        <v>197.14</v>
      </c>
      <c r="L124" s="73">
        <f>(VLOOKUP($G124,Depth_Lookup!$A$3:$J$415,10,FALSE))+(I124/100)</f>
        <v>197.32999999999998</v>
      </c>
      <c r="M124" s="74"/>
      <c r="N124" s="74"/>
      <c r="O124" s="72" t="e">
        <f>VLOOKUP(N124,[1]definitions_list_lookup!AB$12:AC$17,2,FALSE)</f>
        <v>#N/A</v>
      </c>
      <c r="P124" s="75"/>
      <c r="Q124" s="72"/>
      <c r="R124" s="76"/>
      <c r="S124" s="77"/>
      <c r="T124" s="78"/>
      <c r="U124" s="72" t="e">
        <f>VLOOKUP(T124,[1]definitions_list_lookup!$AT140:$AU142,2,FALSE)</f>
        <v>#N/A</v>
      </c>
      <c r="V124" s="74"/>
      <c r="W124" s="79"/>
      <c r="X124" s="80" t="s">
        <v>1059</v>
      </c>
      <c r="Y124" s="81">
        <f>VLOOKUP(X124,[1]definitions_list_lookup!$AB$20:$AC$25,2,FALSE)</f>
        <v>2</v>
      </c>
      <c r="Z124" s="80" t="s">
        <v>915</v>
      </c>
      <c r="AA124" s="81">
        <f>VLOOKUP(Z124,[1]definitions_list_lookup!$AT$3:$AU$5,2,FALSE)</f>
        <v>1</v>
      </c>
      <c r="AB124" s="80"/>
      <c r="AC124" s="80"/>
      <c r="AD124" s="82"/>
      <c r="AE124" s="82"/>
      <c r="AF124" s="82"/>
      <c r="AG124" s="82"/>
      <c r="AH124" s="77">
        <v>25</v>
      </c>
      <c r="AI124" s="77">
        <v>270</v>
      </c>
      <c r="AJ124" s="77">
        <v>34</v>
      </c>
      <c r="AK124" s="77">
        <v>180</v>
      </c>
      <c r="AL124" s="70">
        <f t="shared" si="25"/>
        <v>34.657250182598688</v>
      </c>
      <c r="AM124" s="70">
        <f t="shared" si="26"/>
        <v>34.657250182598688</v>
      </c>
      <c r="AN124" s="70">
        <f t="shared" si="27"/>
        <v>50.648151878549108</v>
      </c>
      <c r="AO124" s="70">
        <f t="shared" si="28"/>
        <v>124.65725018259869</v>
      </c>
      <c r="AP124" s="70">
        <f t="shared" si="29"/>
        <v>39.351848121450892</v>
      </c>
      <c r="AQ124" s="83">
        <f t="shared" si="31"/>
        <v>214.65725018259869</v>
      </c>
      <c r="AR124" s="83">
        <f t="shared" si="30"/>
        <v>39.351848121450892</v>
      </c>
    </row>
    <row r="125" spans="1:44" ht="15">
      <c r="A125"/>
      <c r="B125" s="70" t="s">
        <v>1101</v>
      </c>
      <c r="C125"/>
      <c r="D125" s="70" t="s">
        <v>1100</v>
      </c>
      <c r="E125" s="22">
        <v>75</v>
      </c>
      <c r="F125" s="22">
        <v>1</v>
      </c>
      <c r="G125" s="71" t="str">
        <f t="shared" si="24"/>
        <v>75-1</v>
      </c>
      <c r="H125" s="70">
        <v>53</v>
      </c>
      <c r="I125" s="70">
        <v>79.5</v>
      </c>
      <c r="J125" s="72" t="str">
        <f>IF(((VLOOKUP($G125,Depth_Lookup!$A$3:$J$415,9,FALSE))-(I125/100))&gt;=0,"Good","Too Long")</f>
        <v>Good</v>
      </c>
      <c r="K125" s="73">
        <f>(VLOOKUP($G125,Depth_Lookup!$A$3:$J$415,10,FALSE))+(H125/100)</f>
        <v>201.23</v>
      </c>
      <c r="L125" s="73">
        <f>(VLOOKUP($G125,Depth_Lookup!$A$3:$J$415,10,FALSE))+(I125/100)</f>
        <v>201.49499999999998</v>
      </c>
      <c r="M125" s="74"/>
      <c r="N125" s="74"/>
      <c r="O125" s="72" t="e">
        <f>VLOOKUP(N125,[1]definitions_list_lookup!AB$12:AC$17,2,FALSE)</f>
        <v>#N/A</v>
      </c>
      <c r="P125" s="75"/>
      <c r="Q125" s="72"/>
      <c r="R125" s="76"/>
      <c r="S125" s="77"/>
      <c r="T125" s="78"/>
      <c r="U125" s="72" t="e">
        <f>VLOOKUP(T125,[1]definitions_list_lookup!$AT141:$AU143,2,FALSE)</f>
        <v>#N/A</v>
      </c>
      <c r="V125" s="74"/>
      <c r="W125" s="79"/>
      <c r="X125" s="80" t="s">
        <v>1056</v>
      </c>
      <c r="Y125" s="81">
        <f>VLOOKUP(X125,[1]definitions_list_lookup!$AB$20:$AC$25,2,FALSE)</f>
        <v>1</v>
      </c>
      <c r="Z125" s="80" t="s">
        <v>915</v>
      </c>
      <c r="AA125" s="81">
        <f>VLOOKUP(Z125,[1]definitions_list_lookup!$AT$3:$AU$5,2,FALSE)</f>
        <v>1</v>
      </c>
      <c r="AB125" s="80"/>
      <c r="AC125" s="80"/>
      <c r="AD125" s="82"/>
      <c r="AE125" s="82"/>
      <c r="AF125" s="82"/>
      <c r="AG125" s="82"/>
      <c r="AH125" s="77">
        <v>18</v>
      </c>
      <c r="AI125" s="77">
        <v>90</v>
      </c>
      <c r="AJ125" s="77">
        <v>31</v>
      </c>
      <c r="AK125" s="77">
        <v>180</v>
      </c>
      <c r="AL125" s="70">
        <f t="shared" si="25"/>
        <v>-28.402624571851874</v>
      </c>
      <c r="AM125" s="70">
        <f t="shared" si="26"/>
        <v>331.5973754281481</v>
      </c>
      <c r="AN125" s="70">
        <f t="shared" si="27"/>
        <v>55.663569494164349</v>
      </c>
      <c r="AO125" s="70">
        <f t="shared" si="28"/>
        <v>61.597375428148126</v>
      </c>
      <c r="AP125" s="70">
        <f t="shared" si="29"/>
        <v>34.336430505835651</v>
      </c>
      <c r="AQ125" s="83">
        <f t="shared" si="31"/>
        <v>151.5973754281481</v>
      </c>
      <c r="AR125" s="83">
        <f t="shared" si="30"/>
        <v>34.336430505835651</v>
      </c>
    </row>
    <row r="126" spans="1:44" ht="15">
      <c r="A126"/>
      <c r="B126" s="70" t="s">
        <v>1101</v>
      </c>
      <c r="C126"/>
      <c r="D126" s="70" t="s">
        <v>1100</v>
      </c>
      <c r="E126" s="22">
        <v>75</v>
      </c>
      <c r="F126" s="22">
        <v>2</v>
      </c>
      <c r="G126" s="71" t="str">
        <f t="shared" si="24"/>
        <v>75-2</v>
      </c>
      <c r="H126" s="70">
        <v>0</v>
      </c>
      <c r="I126" s="70">
        <v>16</v>
      </c>
      <c r="J126" s="72" t="str">
        <f>IF(((VLOOKUP($G126,Depth_Lookup!$A$3:$J$415,9,FALSE))-(I126/100))&gt;=0,"Good","Too Long")</f>
        <v>Good</v>
      </c>
      <c r="K126" s="73">
        <f>(VLOOKUP($G126,Depth_Lookup!$A$3:$J$415,10,FALSE))+(H126/100)</f>
        <v>201.495</v>
      </c>
      <c r="L126" s="73">
        <f>(VLOOKUP($G126,Depth_Lookup!$A$3:$J$415,10,FALSE))+(I126/100)</f>
        <v>201.655</v>
      </c>
      <c r="M126" s="74"/>
      <c r="N126" s="74"/>
      <c r="O126" s="72" t="e">
        <f>VLOOKUP(N126,[1]definitions_list_lookup!AB$12:AC$17,2,FALSE)</f>
        <v>#N/A</v>
      </c>
      <c r="P126" s="75"/>
      <c r="Q126" s="72"/>
      <c r="R126" s="76"/>
      <c r="S126" s="77"/>
      <c r="T126" s="78"/>
      <c r="U126" s="72" t="e">
        <f>VLOOKUP(T126,[1]definitions_list_lookup!$AT142:$AU144,2,FALSE)</f>
        <v>#N/A</v>
      </c>
      <c r="V126" s="74"/>
      <c r="W126" s="79"/>
      <c r="X126" s="80" t="s">
        <v>1056</v>
      </c>
      <c r="Y126" s="81">
        <f>VLOOKUP(X126,[1]definitions_list_lookup!$AB$20:$AC$25,2,FALSE)</f>
        <v>1</v>
      </c>
      <c r="Z126" s="80" t="s">
        <v>915</v>
      </c>
      <c r="AA126" s="81">
        <f>VLOOKUP(Z126,[1]definitions_list_lookup!$AT$3:$AU$5,2,FALSE)</f>
        <v>1</v>
      </c>
      <c r="AB126" s="80"/>
      <c r="AC126" s="80"/>
      <c r="AD126" s="82"/>
      <c r="AE126" s="82"/>
      <c r="AF126" s="82"/>
      <c r="AG126" s="82"/>
      <c r="AH126" s="77">
        <v>18</v>
      </c>
      <c r="AI126" s="77">
        <v>90</v>
      </c>
      <c r="AJ126" s="77">
        <v>21</v>
      </c>
      <c r="AK126" s="77">
        <v>180</v>
      </c>
      <c r="AL126" s="70">
        <f t="shared" si="25"/>
        <v>-40.246070000428574</v>
      </c>
      <c r="AM126" s="70">
        <f t="shared" si="26"/>
        <v>319.75392999957143</v>
      </c>
      <c r="AN126" s="70">
        <f t="shared" si="27"/>
        <v>63.301449583703459</v>
      </c>
      <c r="AO126" s="70">
        <f t="shared" si="28"/>
        <v>49.753929999571426</v>
      </c>
      <c r="AP126" s="70">
        <f t="shared" si="29"/>
        <v>26.698550416296541</v>
      </c>
      <c r="AQ126" s="83">
        <f t="shared" si="31"/>
        <v>139.75392999957143</v>
      </c>
      <c r="AR126" s="83">
        <f t="shared" si="30"/>
        <v>26.698550416296541</v>
      </c>
    </row>
    <row r="127" spans="1:44" s="110" customFormat="1" ht="15">
      <c r="B127" s="97" t="s">
        <v>1101</v>
      </c>
      <c r="D127" s="97" t="s">
        <v>1100</v>
      </c>
      <c r="E127" s="96">
        <v>75</v>
      </c>
      <c r="F127" s="96">
        <v>2</v>
      </c>
      <c r="G127" s="98" t="str">
        <f t="shared" si="24"/>
        <v>75-2</v>
      </c>
      <c r="H127" s="97">
        <v>48</v>
      </c>
      <c r="I127" s="97">
        <v>59</v>
      </c>
      <c r="J127" s="72" t="str">
        <f>IF(((VLOOKUP($G127,Depth_Lookup!$A$3:$J$415,9,FALSE))-(I127/100))&gt;=0,"Good","Too Long")</f>
        <v>Good</v>
      </c>
      <c r="K127" s="73">
        <f>(VLOOKUP($G127,Depth_Lookup!$A$3:$J$415,10,FALSE))+(H127/100)</f>
        <v>201.97499999999999</v>
      </c>
      <c r="L127" s="73">
        <f>(VLOOKUP($G127,Depth_Lookup!$A$3:$J$415,10,FALSE))+(I127/100)</f>
        <v>202.08500000000001</v>
      </c>
      <c r="M127" s="100"/>
      <c r="N127" s="100"/>
      <c r="O127" s="99" t="e">
        <f>VLOOKUP(N127,[1]definitions_list_lookup!AB$12:AC$17,2,FALSE)</f>
        <v>#N/A</v>
      </c>
      <c r="P127" s="101"/>
      <c r="Q127" s="99"/>
      <c r="R127" s="102"/>
      <c r="S127" s="103"/>
      <c r="T127" s="104"/>
      <c r="U127" s="99" t="e">
        <f>VLOOKUP(T127,[1]definitions_list_lookup!$AT143:$AU145,2,FALSE)</f>
        <v>#N/A</v>
      </c>
      <c r="V127" s="100"/>
      <c r="W127" s="105"/>
      <c r="X127" s="106" t="s">
        <v>1059</v>
      </c>
      <c r="Y127" s="107">
        <f>VLOOKUP(X127,[1]definitions_list_lookup!$AB$20:$AC$25,2,FALSE)</f>
        <v>2</v>
      </c>
      <c r="Z127" s="106" t="s">
        <v>915</v>
      </c>
      <c r="AA127" s="107">
        <f>VLOOKUP(Z127,[1]definitions_list_lookup!$AT$3:$AU$5,2,FALSE)</f>
        <v>1</v>
      </c>
      <c r="AB127" s="106"/>
      <c r="AC127" s="106"/>
      <c r="AD127" s="108"/>
      <c r="AE127" s="108"/>
      <c r="AF127" s="108"/>
      <c r="AG127" s="108"/>
      <c r="AH127" s="103">
        <v>18</v>
      </c>
      <c r="AI127" s="103">
        <v>90</v>
      </c>
      <c r="AJ127" s="103">
        <v>36</v>
      </c>
      <c r="AK127" s="103">
        <v>180</v>
      </c>
      <c r="AL127" s="97">
        <f t="shared" si="25"/>
        <v>-24.094842552110691</v>
      </c>
      <c r="AM127" s="97">
        <f t="shared" si="26"/>
        <v>335.90515744788934</v>
      </c>
      <c r="AN127" s="97">
        <f t="shared" si="27"/>
        <v>51.484157697672188</v>
      </c>
      <c r="AO127" s="97">
        <f t="shared" si="28"/>
        <v>65.905157447889309</v>
      </c>
      <c r="AP127" s="97">
        <f t="shared" si="29"/>
        <v>38.515842302327812</v>
      </c>
      <c r="AQ127" s="109">
        <f t="shared" si="31"/>
        <v>155.90515744788934</v>
      </c>
      <c r="AR127" s="109">
        <f t="shared" si="30"/>
        <v>38.515842302327812</v>
      </c>
    </row>
    <row r="128" spans="1:44" ht="15">
      <c r="A128" t="s">
        <v>1108</v>
      </c>
      <c r="B128" s="70" t="s">
        <v>1101</v>
      </c>
      <c r="C128"/>
      <c r="D128" s="70" t="s">
        <v>1100</v>
      </c>
      <c r="E128" s="115">
        <v>83</v>
      </c>
      <c r="F128" s="115">
        <v>1</v>
      </c>
      <c r="G128" s="71" t="str">
        <f t="shared" si="24"/>
        <v>83-1</v>
      </c>
      <c r="H128" s="70">
        <v>15.5</v>
      </c>
      <c r="I128" s="70">
        <v>20.5</v>
      </c>
      <c r="J128" s="72" t="str">
        <f>IF(((VLOOKUP($G128,Depth_Lookup!$A$3:$J$415,9,FALSE))-(I128/100))&gt;=0,"Good","Too Long")</f>
        <v>Good</v>
      </c>
      <c r="K128" s="73">
        <f>(VLOOKUP($G128,Depth_Lookup!$A$3:$J$415,10,FALSE))+(H128/100)</f>
        <v>221.85499999999999</v>
      </c>
      <c r="L128" s="73">
        <f>(VLOOKUP($G128,Depth_Lookup!$A$3:$J$415,10,FALSE))+(I128/100)</f>
        <v>221.905</v>
      </c>
      <c r="M128" s="74"/>
      <c r="N128" s="74"/>
      <c r="O128" s="72" t="e">
        <f>VLOOKUP(N128,[1]definitions_list_lookup!AB$12:AC$17,2,FALSE)</f>
        <v>#N/A</v>
      </c>
      <c r="P128" s="75"/>
      <c r="Q128" s="72"/>
      <c r="R128" s="76"/>
      <c r="S128" s="77"/>
      <c r="T128" s="78"/>
      <c r="U128" s="72" t="e">
        <f>VLOOKUP(T128,[1]definitions_list_lookup!$AT144:$AU146,2,FALSE)</f>
        <v>#N/A</v>
      </c>
      <c r="V128" s="74"/>
      <c r="W128" s="79"/>
      <c r="X128" s="80" t="s">
        <v>1056</v>
      </c>
      <c r="Y128" s="81">
        <f>VLOOKUP(X128,[1]definitions_list_lookup!$AB$20:$AC$25,2,FALSE)</f>
        <v>1</v>
      </c>
      <c r="Z128" s="80" t="s">
        <v>915</v>
      </c>
      <c r="AA128" s="81">
        <f>VLOOKUP(Z128,[1]definitions_list_lookup!$AT$3:$AU$5,2,FALSE)</f>
        <v>1</v>
      </c>
      <c r="AB128" s="80"/>
      <c r="AC128" s="80"/>
      <c r="AD128" s="82"/>
      <c r="AE128" s="82"/>
      <c r="AF128" s="82"/>
      <c r="AG128" s="82"/>
      <c r="AH128" s="77">
        <v>14</v>
      </c>
      <c r="AI128" s="77">
        <v>270</v>
      </c>
      <c r="AJ128" s="77">
        <v>37</v>
      </c>
      <c r="AK128" s="77">
        <v>180</v>
      </c>
      <c r="AL128" s="70">
        <f t="shared" si="25"/>
        <v>18.307801172729228</v>
      </c>
      <c r="AM128" s="70">
        <f t="shared" si="26"/>
        <v>18.307801172729228</v>
      </c>
      <c r="AN128" s="70">
        <f t="shared" si="27"/>
        <v>51.559895504299448</v>
      </c>
      <c r="AO128" s="70">
        <f t="shared" si="28"/>
        <v>108.30780117272923</v>
      </c>
      <c r="AP128" s="70">
        <f t="shared" si="29"/>
        <v>38.440104495700552</v>
      </c>
      <c r="AQ128" s="83">
        <f t="shared" si="31"/>
        <v>198.30780117272923</v>
      </c>
      <c r="AR128" s="83">
        <f t="shared" si="30"/>
        <v>38.440104495700552</v>
      </c>
    </row>
    <row r="129" spans="1:44" ht="15">
      <c r="A129"/>
      <c r="B129" s="70" t="s">
        <v>1101</v>
      </c>
      <c r="C129"/>
      <c r="D129" s="70" t="s">
        <v>1100</v>
      </c>
      <c r="E129" s="115">
        <v>83</v>
      </c>
      <c r="F129" s="115">
        <v>2</v>
      </c>
      <c r="G129" s="71" t="str">
        <f t="shared" ref="G129:G137" si="32">E129&amp;"-"&amp;F129</f>
        <v>83-2</v>
      </c>
      <c r="H129" s="70">
        <v>37</v>
      </c>
      <c r="I129" s="70">
        <v>72</v>
      </c>
      <c r="J129" s="72" t="str">
        <f>IF(((VLOOKUP($G129,Depth_Lookup!$A$3:$J$415,9,FALSE))-(I129/100))&gt;=0,"Good","Too Long")</f>
        <v>Good</v>
      </c>
      <c r="K129" s="73">
        <f>(VLOOKUP($G129,Depth_Lookup!$A$3:$J$415,10,FALSE))+(H129/100)</f>
        <v>222.94</v>
      </c>
      <c r="L129" s="73">
        <f>(VLOOKUP($G129,Depth_Lookup!$A$3:$J$415,10,FALSE))+(I129/100)</f>
        <v>223.29</v>
      </c>
      <c r="M129" s="74"/>
      <c r="N129" s="74"/>
      <c r="O129" s="72" t="e">
        <f>VLOOKUP(N129,[1]definitions_list_lookup!AB$12:AC$17,2,FALSE)</f>
        <v>#N/A</v>
      </c>
      <c r="P129" s="75"/>
      <c r="Q129" s="72"/>
      <c r="R129" s="76"/>
      <c r="S129" s="77"/>
      <c r="T129" s="78"/>
      <c r="U129" s="72" t="e">
        <f>VLOOKUP(T129,[1]definitions_list_lookup!$AT150:$AU152,2,FALSE)</f>
        <v>#N/A</v>
      </c>
      <c r="V129" s="74"/>
      <c r="W129" s="79"/>
      <c r="X129" s="80" t="s">
        <v>1059</v>
      </c>
      <c r="Y129" s="81">
        <f>VLOOKUP(X129,[1]definitions_list_lookup!$AB$20:$AC$25,2,FALSE)</f>
        <v>2</v>
      </c>
      <c r="Z129" s="80" t="s">
        <v>915</v>
      </c>
      <c r="AA129" s="81">
        <f>VLOOKUP(Z129,[1]definitions_list_lookup!$AT$3:$AU$5,2,FALSE)</f>
        <v>1</v>
      </c>
      <c r="AB129" s="80"/>
      <c r="AC129" s="80"/>
      <c r="AD129" s="82"/>
      <c r="AE129" s="82"/>
      <c r="AF129" s="82"/>
      <c r="AG129" s="82"/>
      <c r="AH129" s="77">
        <v>23</v>
      </c>
      <c r="AI129" s="77">
        <v>270</v>
      </c>
      <c r="AJ129" s="77">
        <v>35</v>
      </c>
      <c r="AK129" s="77">
        <v>180</v>
      </c>
      <c r="AL129" s="70">
        <f t="shared" ref="AL129:AL137" si="33">+(IF($AI129&lt;$AK129,((MIN($AK129,$AI129)+(DEGREES(ATAN((TAN(RADIANS($AJ129))/((TAN(RADIANS($AH129))*SIN(RADIANS(ABS($AI129-$AK129))))))-(COS(RADIANS(ABS($AI129-$AK129)))/SIN(RADIANS(ABS($AI129-$AK129)))))))-180)),((MAX($AK129,$AI129)-(DEGREES(ATAN((TAN(RADIANS($AJ129))/((TAN(RADIANS($AH129))*SIN(RADIANS(ABS($AI129-$AK129))))))-(COS(RADIANS(ABS($AI129-$AK129)))/SIN(RADIANS(ABS($AI129-$AK129)))))))-180))))</f>
        <v>31.224782500124206</v>
      </c>
      <c r="AM129" s="70">
        <f t="shared" ref="AM129:AM137" si="34">IF($AL129&gt;0,$AL129,360+$AL129)</f>
        <v>31.224782500124206</v>
      </c>
      <c r="AN129" s="70">
        <f t="shared" ref="AN129:AN137" si="35">+ABS(DEGREES(ATAN((COS(RADIANS(ABS($AL129+180-(IF($AI129&gt;$AK129,MAX($AJ129,$AI129),MIN($AI129,$AK129))))))/(TAN(RADIANS($AH129)))))))</f>
        <v>50.688628548678828</v>
      </c>
      <c r="AO129" s="70">
        <f t="shared" ref="AO129:AO137" si="36">+IF(($AL129+90)&gt;0,$AL129+90,$AL129+450)</f>
        <v>121.22478250012421</v>
      </c>
      <c r="AP129" s="70">
        <f t="shared" ref="AP129:AP137" si="37">-$AN129+90</f>
        <v>39.311371451321172</v>
      </c>
      <c r="AQ129" s="83">
        <f t="shared" ref="AQ129:AQ137" si="38">IF(($AM129&lt;180),$AM129+180,$AM129-180)</f>
        <v>211.22478250012421</v>
      </c>
      <c r="AR129" s="83">
        <f t="shared" ref="AR129:AR137" si="39">-$AN129+90</f>
        <v>39.311371451321172</v>
      </c>
    </row>
    <row r="130" spans="1:44" ht="15">
      <c r="A130"/>
      <c r="B130" s="70" t="s">
        <v>1101</v>
      </c>
      <c r="C130"/>
      <c r="D130" s="70" t="s">
        <v>1100</v>
      </c>
      <c r="E130" s="115">
        <v>83</v>
      </c>
      <c r="F130" s="115">
        <v>3</v>
      </c>
      <c r="G130" s="71" t="str">
        <f t="shared" si="32"/>
        <v>83-3</v>
      </c>
      <c r="H130" s="70">
        <v>56</v>
      </c>
      <c r="I130" s="70">
        <v>67</v>
      </c>
      <c r="J130" s="72" t="str">
        <f>IF(((VLOOKUP($G130,Depth_Lookup!$A$3:$J$415,9,FALSE))-(I130/100))&gt;=0,"Good","Too Long")</f>
        <v>Good</v>
      </c>
      <c r="K130" s="73">
        <f>(VLOOKUP($G130,Depth_Lookup!$A$3:$J$415,10,FALSE))+(H130/100)</f>
        <v>223.85499999999999</v>
      </c>
      <c r="L130" s="73">
        <f>(VLOOKUP($G130,Depth_Lookup!$A$3:$J$415,10,FALSE))+(I130/100)</f>
        <v>223.96499999999997</v>
      </c>
      <c r="M130" s="74"/>
      <c r="N130" s="74"/>
      <c r="O130" s="72" t="e">
        <f>VLOOKUP(N130,[1]definitions_list_lookup!AB$12:AC$17,2,FALSE)</f>
        <v>#N/A</v>
      </c>
      <c r="P130" s="75"/>
      <c r="Q130" s="72"/>
      <c r="R130" s="76"/>
      <c r="S130" s="77"/>
      <c r="T130" s="78"/>
      <c r="U130" s="72" t="e">
        <f>VLOOKUP(T130,[1]definitions_list_lookup!$AT159:$AU161,2,FALSE)</f>
        <v>#N/A</v>
      </c>
      <c r="V130" s="74"/>
      <c r="W130" s="79"/>
      <c r="X130" s="80" t="s">
        <v>1059</v>
      </c>
      <c r="Y130" s="81">
        <f>VLOOKUP(X130,[1]definitions_list_lookup!$AB$20:$AC$25,2,FALSE)</f>
        <v>2</v>
      </c>
      <c r="Z130" s="80" t="s">
        <v>915</v>
      </c>
      <c r="AA130" s="81">
        <f>VLOOKUP(Z130,[1]definitions_list_lookup!$AT$3:$AU$5,2,FALSE)</f>
        <v>1</v>
      </c>
      <c r="AB130" s="80"/>
      <c r="AC130" s="80"/>
      <c r="AD130" s="82"/>
      <c r="AE130" s="82"/>
      <c r="AF130" s="82"/>
      <c r="AG130" s="82"/>
      <c r="AH130" s="77">
        <v>22</v>
      </c>
      <c r="AI130" s="77">
        <v>270</v>
      </c>
      <c r="AJ130" s="77">
        <v>28</v>
      </c>
      <c r="AK130" s="77">
        <v>180</v>
      </c>
      <c r="AL130" s="70">
        <f t="shared" si="33"/>
        <v>37.229851346347118</v>
      </c>
      <c r="AM130" s="70">
        <f t="shared" si="34"/>
        <v>37.229851346347118</v>
      </c>
      <c r="AN130" s="70">
        <f t="shared" si="35"/>
        <v>56.265141140828661</v>
      </c>
      <c r="AO130" s="70">
        <f t="shared" si="36"/>
        <v>127.22985134634712</v>
      </c>
      <c r="AP130" s="70">
        <f t="shared" si="37"/>
        <v>33.734858859171339</v>
      </c>
      <c r="AQ130" s="83">
        <f t="shared" si="38"/>
        <v>217.22985134634712</v>
      </c>
      <c r="AR130" s="83">
        <f t="shared" si="39"/>
        <v>33.734858859171339</v>
      </c>
    </row>
    <row r="131" spans="1:44" ht="15">
      <c r="A131"/>
      <c r="B131" s="70" t="s">
        <v>1101</v>
      </c>
      <c r="C131"/>
      <c r="D131" s="70" t="s">
        <v>1100</v>
      </c>
      <c r="E131" s="115">
        <v>83</v>
      </c>
      <c r="F131" s="115">
        <v>4</v>
      </c>
      <c r="G131" s="71" t="str">
        <f t="shared" si="32"/>
        <v>83-4</v>
      </c>
      <c r="H131" s="70">
        <v>20</v>
      </c>
      <c r="I131" s="70">
        <v>39</v>
      </c>
      <c r="J131" s="72" t="str">
        <f>IF(((VLOOKUP($G131,Depth_Lookup!$A$3:$J$415,9,FALSE))-(I131/100))&gt;=0,"Good","Too Long")</f>
        <v>Good</v>
      </c>
      <c r="K131" s="73">
        <f>(VLOOKUP($G131,Depth_Lookup!$A$3:$J$415,10,FALSE))+(H131/100)</f>
        <v>224.375</v>
      </c>
      <c r="L131" s="73">
        <f>(VLOOKUP($G131,Depth_Lookup!$A$3:$J$415,10,FALSE))+(I131/100)</f>
        <v>224.565</v>
      </c>
      <c r="M131" s="74"/>
      <c r="N131" s="74"/>
      <c r="O131" s="72" t="e">
        <f>VLOOKUP(N131,[1]definitions_list_lookup!AB$12:AC$17,2,FALSE)</f>
        <v>#N/A</v>
      </c>
      <c r="P131" s="75"/>
      <c r="Q131" s="72"/>
      <c r="R131" s="76"/>
      <c r="S131" s="77"/>
      <c r="T131" s="78"/>
      <c r="U131" s="72" t="e">
        <f>VLOOKUP(T131,[1]definitions_list_lookup!$AT160:$AU162,2,FALSE)</f>
        <v>#N/A</v>
      </c>
      <c r="V131" s="74"/>
      <c r="W131" s="79"/>
      <c r="X131" s="80" t="s">
        <v>1056</v>
      </c>
      <c r="Y131" s="81">
        <f>VLOOKUP(X131,[1]definitions_list_lookup!$AB$20:$AC$25,2,FALSE)</f>
        <v>1</v>
      </c>
      <c r="Z131" s="80" t="s">
        <v>915</v>
      </c>
      <c r="AA131" s="81">
        <f>VLOOKUP(Z131,[1]definitions_list_lookup!$AT$3:$AU$5,2,FALSE)</f>
        <v>1</v>
      </c>
      <c r="AB131" s="80"/>
      <c r="AC131" s="80"/>
      <c r="AD131" s="82"/>
      <c r="AE131" s="82"/>
      <c r="AF131" s="82"/>
      <c r="AG131" s="82"/>
      <c r="AH131" s="77">
        <v>23</v>
      </c>
      <c r="AI131" s="77">
        <v>270</v>
      </c>
      <c r="AJ131" s="77">
        <v>28</v>
      </c>
      <c r="AK131" s="77">
        <v>180</v>
      </c>
      <c r="AL131" s="70">
        <f t="shared" si="33"/>
        <v>38.601102616590197</v>
      </c>
      <c r="AM131" s="70">
        <f t="shared" si="34"/>
        <v>38.601102616590197</v>
      </c>
      <c r="AN131" s="70">
        <f t="shared" si="35"/>
        <v>55.77007883558754</v>
      </c>
      <c r="AO131" s="70">
        <f t="shared" si="36"/>
        <v>128.6011026165902</v>
      </c>
      <c r="AP131" s="70">
        <f t="shared" si="37"/>
        <v>34.22992116441246</v>
      </c>
      <c r="AQ131" s="83">
        <f t="shared" si="38"/>
        <v>218.6011026165902</v>
      </c>
      <c r="AR131" s="83">
        <f t="shared" si="39"/>
        <v>34.22992116441246</v>
      </c>
    </row>
    <row r="132" spans="1:44" ht="15">
      <c r="A132"/>
      <c r="B132" s="70" t="s">
        <v>1101</v>
      </c>
      <c r="C132"/>
      <c r="D132" s="70" t="s">
        <v>1100</v>
      </c>
      <c r="E132" s="115">
        <v>84</v>
      </c>
      <c r="F132" s="115">
        <v>3</v>
      </c>
      <c r="G132" s="71" t="str">
        <f t="shared" si="32"/>
        <v>84-3</v>
      </c>
      <c r="H132" s="70">
        <v>9</v>
      </c>
      <c r="I132" s="70">
        <v>95</v>
      </c>
      <c r="J132" s="72" t="str">
        <f>IF(((VLOOKUP($G132,Depth_Lookup!$A$3:$J$415,9,FALSE))-(I132/100))&gt;=0,"Good","Too Long")</f>
        <v>Good</v>
      </c>
      <c r="K132" s="73">
        <f>(VLOOKUP($G132,Depth_Lookup!$A$3:$J$415,10,FALSE))+(H132/100)</f>
        <v>226.16499999999999</v>
      </c>
      <c r="L132" s="73">
        <f>(VLOOKUP($G132,Depth_Lookup!$A$3:$J$415,10,FALSE))+(I132/100)</f>
        <v>227.02499999999998</v>
      </c>
      <c r="M132" s="74"/>
      <c r="N132" s="74"/>
      <c r="O132" s="72" t="e">
        <f>VLOOKUP(N132,[1]definitions_list_lookup!AB$12:AC$17,2,FALSE)</f>
        <v>#N/A</v>
      </c>
      <c r="P132" s="75"/>
      <c r="Q132" s="72"/>
      <c r="R132" s="76"/>
      <c r="S132" s="77"/>
      <c r="T132" s="78"/>
      <c r="U132" s="72" t="e">
        <f>VLOOKUP(T132,[1]definitions_list_lookup!$AT161:$AU163,2,FALSE)</f>
        <v>#N/A</v>
      </c>
      <c r="V132" s="74"/>
      <c r="W132" s="79"/>
      <c r="X132" s="80" t="s">
        <v>1059</v>
      </c>
      <c r="Y132" s="81">
        <f>VLOOKUP(X132,[1]definitions_list_lookup!$AB$20:$AC$25,2,FALSE)</f>
        <v>2</v>
      </c>
      <c r="Z132" s="80" t="s">
        <v>915</v>
      </c>
      <c r="AA132" s="81">
        <f>VLOOKUP(Z132,[1]definitions_list_lookup!$AT$3:$AU$5,2,FALSE)</f>
        <v>1</v>
      </c>
      <c r="AB132" s="80"/>
      <c r="AC132" s="80"/>
      <c r="AD132" s="82"/>
      <c r="AE132" s="82"/>
      <c r="AF132" s="82"/>
      <c r="AG132" s="82"/>
      <c r="AH132" s="77">
        <v>12</v>
      </c>
      <c r="AI132" s="77">
        <v>270</v>
      </c>
      <c r="AJ132" s="77">
        <v>22</v>
      </c>
      <c r="AK132" s="77">
        <v>180</v>
      </c>
      <c r="AL132" s="70">
        <f t="shared" si="33"/>
        <v>27.748676189757361</v>
      </c>
      <c r="AM132" s="70">
        <f t="shared" si="34"/>
        <v>27.748676189757361</v>
      </c>
      <c r="AN132" s="70">
        <f t="shared" si="35"/>
        <v>65.46199189601964</v>
      </c>
      <c r="AO132" s="70">
        <f t="shared" si="36"/>
        <v>117.74867618975736</v>
      </c>
      <c r="AP132" s="70">
        <f t="shared" si="37"/>
        <v>24.53800810398036</v>
      </c>
      <c r="AQ132" s="83">
        <f t="shared" si="38"/>
        <v>207.74867618975736</v>
      </c>
      <c r="AR132" s="83">
        <f t="shared" si="39"/>
        <v>24.53800810398036</v>
      </c>
    </row>
    <row r="133" spans="1:44" ht="15">
      <c r="A133"/>
      <c r="B133" s="70" t="s">
        <v>1101</v>
      </c>
      <c r="C133"/>
      <c r="D133" s="70" t="s">
        <v>1100</v>
      </c>
      <c r="E133" s="115">
        <v>84</v>
      </c>
      <c r="F133" s="115">
        <v>4</v>
      </c>
      <c r="G133" s="71" t="str">
        <f t="shared" si="32"/>
        <v>84-4</v>
      </c>
      <c r="H133" s="70">
        <v>29</v>
      </c>
      <c r="I133" s="70">
        <v>69.5</v>
      </c>
      <c r="J133" s="72" t="str">
        <f>IF(((VLOOKUP($G133,Depth_Lookup!$A$3:$J$415,9,FALSE))-(I133/100))&gt;=0,"Good","Too Long")</f>
        <v>Good</v>
      </c>
      <c r="K133" s="73">
        <f>(VLOOKUP($G133,Depth_Lookup!$A$3:$J$415,10,FALSE))+(H133/100)</f>
        <v>227.32999999999998</v>
      </c>
      <c r="L133" s="73">
        <f>(VLOOKUP($G133,Depth_Lookup!$A$3:$J$415,10,FALSE))+(I133/100)</f>
        <v>227.73499999999999</v>
      </c>
      <c r="M133" s="74"/>
      <c r="N133" s="74"/>
      <c r="O133" s="72" t="e">
        <f>VLOOKUP(N133,[1]definitions_list_lookup!AB$12:AC$17,2,FALSE)</f>
        <v>#N/A</v>
      </c>
      <c r="P133" s="75"/>
      <c r="Q133" s="72"/>
      <c r="R133" s="76"/>
      <c r="S133" s="77"/>
      <c r="T133" s="78"/>
      <c r="U133" s="72" t="e">
        <f>VLOOKUP(T133,[1]definitions_list_lookup!$AT162:$AU164,2,FALSE)</f>
        <v>#N/A</v>
      </c>
      <c r="V133" s="74"/>
      <c r="W133" s="79"/>
      <c r="X133" s="80" t="s">
        <v>1059</v>
      </c>
      <c r="Y133" s="81">
        <f>VLOOKUP(X133,[1]definitions_list_lookup!$AB$20:$AC$25,2,FALSE)</f>
        <v>2</v>
      </c>
      <c r="Z133" s="80" t="s">
        <v>915</v>
      </c>
      <c r="AA133" s="81">
        <f>VLOOKUP(Z133,[1]definitions_list_lookup!$AT$3:$AU$5,2,FALSE)</f>
        <v>1</v>
      </c>
      <c r="AB133" s="80"/>
      <c r="AC133" s="80"/>
      <c r="AD133" s="82"/>
      <c r="AE133" s="82"/>
      <c r="AF133" s="82"/>
      <c r="AG133" s="82"/>
      <c r="AH133" s="77">
        <v>20</v>
      </c>
      <c r="AI133" s="77">
        <v>270</v>
      </c>
      <c r="AJ133" s="77">
        <v>27</v>
      </c>
      <c r="AK133" s="77">
        <v>180</v>
      </c>
      <c r="AL133" s="70">
        <f t="shared" si="33"/>
        <v>35.539426411474125</v>
      </c>
      <c r="AM133" s="70">
        <f t="shared" si="34"/>
        <v>35.539426411474125</v>
      </c>
      <c r="AN133" s="70">
        <f t="shared" si="35"/>
        <v>57.946382328325505</v>
      </c>
      <c r="AO133" s="70">
        <f t="shared" si="36"/>
        <v>125.53942641147412</v>
      </c>
      <c r="AP133" s="70">
        <f t="shared" si="37"/>
        <v>32.053617671674495</v>
      </c>
      <c r="AQ133" s="83">
        <f t="shared" si="38"/>
        <v>215.53942641147412</v>
      </c>
      <c r="AR133" s="83">
        <f t="shared" si="39"/>
        <v>32.053617671674495</v>
      </c>
    </row>
    <row r="134" spans="1:44" ht="15">
      <c r="A134"/>
      <c r="B134" s="70" t="s">
        <v>1101</v>
      </c>
      <c r="C134"/>
      <c r="D134" s="70" t="s">
        <v>1100</v>
      </c>
      <c r="E134" s="22">
        <v>85</v>
      </c>
      <c r="F134" s="22">
        <v>1</v>
      </c>
      <c r="G134" s="71" t="str">
        <f t="shared" si="32"/>
        <v>85-1</v>
      </c>
      <c r="H134" s="70">
        <v>0</v>
      </c>
      <c r="I134" s="70">
        <v>12</v>
      </c>
      <c r="J134" s="72" t="str">
        <f>IF(((VLOOKUP($G134,Depth_Lookup!$A$3:$J$415,9,FALSE))-(I134/100))&gt;=0,"Good","Too Long")</f>
        <v>Good</v>
      </c>
      <c r="K134" s="73">
        <f>(VLOOKUP($G134,Depth_Lookup!$A$3:$J$415,10,FALSE))+(H134/100)</f>
        <v>227.7</v>
      </c>
      <c r="L134" s="73">
        <f>(VLOOKUP($G134,Depth_Lookup!$A$3:$J$415,10,FALSE))+(I134/100)</f>
        <v>227.82</v>
      </c>
      <c r="M134" s="74"/>
      <c r="N134" s="74"/>
      <c r="O134" s="72" t="e">
        <f>VLOOKUP(N134,[1]definitions_list_lookup!AB$12:AC$17,2,FALSE)</f>
        <v>#N/A</v>
      </c>
      <c r="P134" s="75"/>
      <c r="Q134" s="72"/>
      <c r="R134" s="76"/>
      <c r="S134" s="77"/>
      <c r="T134" s="78"/>
      <c r="U134" s="72" t="e">
        <f>VLOOKUP(T134,[1]definitions_list_lookup!$AT155:$AU157,2,FALSE)</f>
        <v>#N/A</v>
      </c>
      <c r="V134" s="74"/>
      <c r="W134" s="79"/>
      <c r="X134" s="80" t="s">
        <v>1059</v>
      </c>
      <c r="Y134" s="81">
        <f>VLOOKUP(X134,[1]definitions_list_lookup!$AB$20:$AC$25,2,FALSE)</f>
        <v>2</v>
      </c>
      <c r="Z134" s="80" t="s">
        <v>915</v>
      </c>
      <c r="AA134" s="81">
        <f>VLOOKUP(Z134,[1]definitions_list_lookup!$AT$3:$AU$5,2,FALSE)</f>
        <v>1</v>
      </c>
      <c r="AB134" s="80"/>
      <c r="AC134" s="80"/>
      <c r="AD134" s="82"/>
      <c r="AE134" s="82"/>
      <c r="AF134" s="82"/>
      <c r="AG134" s="82"/>
      <c r="AH134" s="77">
        <v>11</v>
      </c>
      <c r="AI134" s="77">
        <v>270</v>
      </c>
      <c r="AJ134" s="77">
        <v>28</v>
      </c>
      <c r="AK134" s="77">
        <v>180</v>
      </c>
      <c r="AL134" s="70">
        <f t="shared" si="33"/>
        <v>20.081208953438022</v>
      </c>
      <c r="AM134" s="70">
        <f t="shared" si="34"/>
        <v>20.081208953438022</v>
      </c>
      <c r="AN134" s="70">
        <f t="shared" si="35"/>
        <v>60.48467246391607</v>
      </c>
      <c r="AO134" s="70">
        <f t="shared" si="36"/>
        <v>110.08120895343802</v>
      </c>
      <c r="AP134" s="70">
        <f t="shared" si="37"/>
        <v>29.51532753608393</v>
      </c>
      <c r="AQ134" s="83">
        <f t="shared" si="38"/>
        <v>200.08120895343802</v>
      </c>
      <c r="AR134" s="83">
        <f t="shared" si="39"/>
        <v>29.51532753608393</v>
      </c>
    </row>
    <row r="135" spans="1:44" ht="15">
      <c r="A135"/>
      <c r="B135" s="70" t="s">
        <v>1101</v>
      </c>
      <c r="C135"/>
      <c r="D135" s="70" t="s">
        <v>1100</v>
      </c>
      <c r="E135" s="22">
        <v>89</v>
      </c>
      <c r="F135" s="22">
        <v>3</v>
      </c>
      <c r="G135" s="71" t="str">
        <f t="shared" si="32"/>
        <v>89-3</v>
      </c>
      <c r="H135" s="70">
        <v>88</v>
      </c>
      <c r="I135" s="70">
        <v>98</v>
      </c>
      <c r="J135" s="72" t="str">
        <f>IF(((VLOOKUP($G135,Depth_Lookup!$A$3:$J$415,9,FALSE))-(I135/100))&gt;=0,"Good","Too Long")</f>
        <v>Good</v>
      </c>
      <c r="K135" s="73">
        <f>(VLOOKUP($G135,Depth_Lookup!$A$3:$J$415,10,FALSE))+(H135/100)</f>
        <v>241.965</v>
      </c>
      <c r="L135" s="73">
        <f>(VLOOKUP($G135,Depth_Lookup!$A$3:$J$415,10,FALSE))+(I135/100)</f>
        <v>242.065</v>
      </c>
      <c r="M135" s="74"/>
      <c r="N135" s="74"/>
      <c r="O135" s="72" t="e">
        <f>VLOOKUP(N135,[1]definitions_list_lookup!AB$12:AC$17,2,FALSE)</f>
        <v>#N/A</v>
      </c>
      <c r="P135" s="75"/>
      <c r="Q135" s="72"/>
      <c r="R135" s="76"/>
      <c r="S135" s="77"/>
      <c r="T135" s="78"/>
      <c r="U135" s="72" t="e">
        <f>VLOOKUP(T135,[1]definitions_list_lookup!$AT156:$AU158,2,FALSE)</f>
        <v>#N/A</v>
      </c>
      <c r="V135" s="74"/>
      <c r="W135" s="79"/>
      <c r="X135" s="80" t="s">
        <v>1056</v>
      </c>
      <c r="Y135" s="81">
        <f>VLOOKUP(X135,[1]definitions_list_lookup!$AB$20:$AC$25,2,FALSE)</f>
        <v>1</v>
      </c>
      <c r="Z135" s="80" t="s">
        <v>915</v>
      </c>
      <c r="AA135" s="81">
        <f>VLOOKUP(Z135,[1]definitions_list_lookup!$AT$3:$AU$5,2,FALSE)</f>
        <v>1</v>
      </c>
      <c r="AB135" s="80"/>
      <c r="AC135" s="80"/>
      <c r="AD135" s="82"/>
      <c r="AE135" s="82"/>
      <c r="AF135" s="82"/>
      <c r="AG135" s="82"/>
      <c r="AH135" s="77">
        <v>19</v>
      </c>
      <c r="AI135" s="77">
        <v>270</v>
      </c>
      <c r="AJ135" s="77">
        <v>27</v>
      </c>
      <c r="AK135" s="77">
        <v>0</v>
      </c>
      <c r="AL135" s="70">
        <f t="shared" si="33"/>
        <v>145.94992005283382</v>
      </c>
      <c r="AM135" s="70">
        <f t="shared" si="34"/>
        <v>145.94992005283382</v>
      </c>
      <c r="AN135" s="70">
        <f t="shared" si="35"/>
        <v>58.410083418620218</v>
      </c>
      <c r="AO135" s="70">
        <f t="shared" si="36"/>
        <v>235.94992005283382</v>
      </c>
      <c r="AP135" s="70">
        <f t="shared" si="37"/>
        <v>31.589916581379782</v>
      </c>
      <c r="AQ135" s="83">
        <f t="shared" si="38"/>
        <v>325.94992005283382</v>
      </c>
      <c r="AR135" s="83">
        <f t="shared" si="39"/>
        <v>31.589916581379782</v>
      </c>
    </row>
    <row r="136" spans="1:44" ht="15">
      <c r="A136"/>
      <c r="B136" s="70" t="s">
        <v>1101</v>
      </c>
      <c r="C136"/>
      <c r="D136" s="70" t="s">
        <v>1100</v>
      </c>
      <c r="E136" s="22">
        <v>89</v>
      </c>
      <c r="F136" s="22">
        <v>4</v>
      </c>
      <c r="G136" s="71" t="str">
        <f t="shared" si="32"/>
        <v>89-4</v>
      </c>
      <c r="H136" s="70">
        <v>8</v>
      </c>
      <c r="I136" s="70">
        <v>40</v>
      </c>
      <c r="J136" s="72" t="str">
        <f>IF(((VLOOKUP($G136,Depth_Lookup!$A$3:$J$415,9,FALSE))-(I136/100))&gt;=0,"Good","Too Long")</f>
        <v>Good</v>
      </c>
      <c r="K136" s="73">
        <f>(VLOOKUP($G136,Depth_Lookup!$A$3:$J$415,10,FALSE))+(H136/100)</f>
        <v>242.155</v>
      </c>
      <c r="L136" s="73">
        <f>(VLOOKUP($G136,Depth_Lookup!$A$3:$J$415,10,FALSE))+(I136/100)</f>
        <v>242.47499999999999</v>
      </c>
      <c r="M136" s="74"/>
      <c r="N136" s="74"/>
      <c r="O136" s="72" t="e">
        <f>VLOOKUP(N136,[1]definitions_list_lookup!AB$12:AC$17,2,FALSE)</f>
        <v>#N/A</v>
      </c>
      <c r="P136" s="75"/>
      <c r="Q136" s="72"/>
      <c r="R136" s="76"/>
      <c r="S136" s="77"/>
      <c r="T136" s="78"/>
      <c r="U136" s="72" t="e">
        <f>VLOOKUP(T136,[1]definitions_list_lookup!$AT157:$AU159,2,FALSE)</f>
        <v>#N/A</v>
      </c>
      <c r="V136" s="74"/>
      <c r="W136" s="79"/>
      <c r="X136" s="80" t="s">
        <v>1056</v>
      </c>
      <c r="Y136" s="81">
        <f>VLOOKUP(X136,[1]definitions_list_lookup!$AB$20:$AC$25,2,FALSE)</f>
        <v>1</v>
      </c>
      <c r="Z136" s="80" t="s">
        <v>915</v>
      </c>
      <c r="AA136" s="81">
        <f>VLOOKUP(Z136,[1]definitions_list_lookup!$AT$3:$AU$5,2,FALSE)</f>
        <v>1</v>
      </c>
      <c r="AB136" s="80"/>
      <c r="AC136" s="80"/>
      <c r="AD136" s="82"/>
      <c r="AE136" s="82"/>
      <c r="AF136" s="82"/>
      <c r="AG136" s="82"/>
      <c r="AH136" s="77">
        <v>29</v>
      </c>
      <c r="AI136" s="77">
        <v>270</v>
      </c>
      <c r="AJ136" s="77">
        <v>31</v>
      </c>
      <c r="AK136" s="77">
        <v>180</v>
      </c>
      <c r="AL136" s="70">
        <f t="shared" si="33"/>
        <v>42.692316543555535</v>
      </c>
      <c r="AM136" s="70">
        <f t="shared" si="34"/>
        <v>42.692316543555535</v>
      </c>
      <c r="AN136" s="70">
        <f t="shared" si="35"/>
        <v>50.734300622359733</v>
      </c>
      <c r="AO136" s="70">
        <f t="shared" si="36"/>
        <v>132.69231654355553</v>
      </c>
      <c r="AP136" s="70">
        <f t="shared" si="37"/>
        <v>39.265699377640267</v>
      </c>
      <c r="AQ136" s="83">
        <f t="shared" si="38"/>
        <v>222.69231654355553</v>
      </c>
      <c r="AR136" s="83">
        <f t="shared" si="39"/>
        <v>39.265699377640267</v>
      </c>
    </row>
    <row r="137" spans="1:44" ht="15">
      <c r="A137"/>
      <c r="B137" s="70" t="s">
        <v>1101</v>
      </c>
      <c r="C137"/>
      <c r="D137" s="70" t="s">
        <v>1100</v>
      </c>
      <c r="E137" s="22">
        <v>89</v>
      </c>
      <c r="F137" s="22">
        <v>4</v>
      </c>
      <c r="G137" s="71" t="str">
        <f t="shared" si="32"/>
        <v>89-4</v>
      </c>
      <c r="H137" s="70">
        <v>45.5</v>
      </c>
      <c r="I137" s="70">
        <v>66</v>
      </c>
      <c r="J137" s="72" t="str">
        <f>IF(((VLOOKUP($G137,Depth_Lookup!$A$3:$J$415,9,FALSE))-(I137/100))&gt;=0,"Good","Too Long")</f>
        <v>Good</v>
      </c>
      <c r="K137" s="73">
        <f>(VLOOKUP($G137,Depth_Lookup!$A$3:$J$415,10,FALSE))+(H137/100)</f>
        <v>242.53</v>
      </c>
      <c r="L137" s="73">
        <f>(VLOOKUP($G137,Depth_Lookup!$A$3:$J$415,10,FALSE))+(I137/100)</f>
        <v>242.73499999999999</v>
      </c>
      <c r="M137" s="74"/>
      <c r="N137" s="74"/>
      <c r="O137" s="72" t="e">
        <f>VLOOKUP(N137,[1]definitions_list_lookup!AB$12:AC$17,2,FALSE)</f>
        <v>#N/A</v>
      </c>
      <c r="P137" s="75"/>
      <c r="Q137" s="72"/>
      <c r="R137" s="76"/>
      <c r="S137" s="77"/>
      <c r="T137" s="78"/>
      <c r="U137" s="72" t="e">
        <f>VLOOKUP(T137,[1]definitions_list_lookup!$AT158:$AU160,2,FALSE)</f>
        <v>#N/A</v>
      </c>
      <c r="V137" s="74"/>
      <c r="W137" s="79"/>
      <c r="X137" s="80" t="s">
        <v>1059</v>
      </c>
      <c r="Y137" s="81">
        <f>VLOOKUP(X137,[1]definitions_list_lookup!$AB$20:$AC$25,2,FALSE)</f>
        <v>2</v>
      </c>
      <c r="Z137" s="80" t="s">
        <v>915</v>
      </c>
      <c r="AA137" s="81">
        <f>VLOOKUP(Z137,[1]definitions_list_lookup!$AT$3:$AU$5,2,FALSE)</f>
        <v>1</v>
      </c>
      <c r="AB137" s="80"/>
      <c r="AC137" s="80"/>
      <c r="AD137" s="82"/>
      <c r="AE137" s="82"/>
      <c r="AF137" s="82"/>
      <c r="AG137" s="82"/>
      <c r="AH137" s="77">
        <v>29</v>
      </c>
      <c r="AI137" s="77">
        <v>270</v>
      </c>
      <c r="AJ137" s="77">
        <v>31</v>
      </c>
      <c r="AK137" s="77">
        <v>180</v>
      </c>
      <c r="AL137" s="70">
        <f t="shared" si="33"/>
        <v>42.692316543555535</v>
      </c>
      <c r="AM137" s="70">
        <f t="shared" si="34"/>
        <v>42.692316543555535</v>
      </c>
      <c r="AN137" s="70">
        <f t="shared" si="35"/>
        <v>50.734300622359733</v>
      </c>
      <c r="AO137" s="70">
        <f t="shared" si="36"/>
        <v>132.69231654355553</v>
      </c>
      <c r="AP137" s="70">
        <f t="shared" si="37"/>
        <v>39.265699377640267</v>
      </c>
      <c r="AQ137" s="83">
        <f t="shared" si="38"/>
        <v>222.69231654355553</v>
      </c>
      <c r="AR137" s="83">
        <f t="shared" si="39"/>
        <v>39.265699377640267</v>
      </c>
    </row>
    <row r="138" spans="1:44" ht="15">
      <c r="A138"/>
      <c r="B138" s="70" t="s">
        <v>1101</v>
      </c>
      <c r="C138"/>
      <c r="D138" s="70" t="s">
        <v>1100</v>
      </c>
      <c r="E138" s="22">
        <v>90</v>
      </c>
      <c r="F138" s="22">
        <v>1</v>
      </c>
      <c r="G138" s="71" t="str">
        <f t="shared" ref="G138:G142" si="40">E138&amp;"-"&amp;F138</f>
        <v>90-1</v>
      </c>
      <c r="H138" s="70">
        <v>0</v>
      </c>
      <c r="I138" s="70">
        <v>88</v>
      </c>
      <c r="J138" s="72" t="str">
        <f>IF(((VLOOKUP($G138,Depth_Lookup!$A$3:$J$415,9,FALSE))-(I138/100))&gt;=0,"Good","Too Long")</f>
        <v>Good</v>
      </c>
      <c r="K138" s="73">
        <f>(VLOOKUP($G138,Depth_Lookup!$A$3:$J$415,10,FALSE))+(H138/100)</f>
        <v>242.7</v>
      </c>
      <c r="L138" s="73">
        <f>(VLOOKUP($G138,Depth_Lookup!$A$3:$J$415,10,FALSE))+(I138/100)</f>
        <v>243.57999999999998</v>
      </c>
      <c r="M138" s="74"/>
      <c r="N138" s="74"/>
      <c r="O138" s="72" t="e">
        <f>VLOOKUP(N138,[1]definitions_list_lookup!AB$12:AC$17,2,FALSE)</f>
        <v>#N/A</v>
      </c>
      <c r="P138" s="75"/>
      <c r="Q138" s="72"/>
      <c r="R138" s="76"/>
      <c r="S138" s="77"/>
      <c r="T138" s="78"/>
      <c r="U138" s="72" t="e">
        <f>VLOOKUP(T138,[1]definitions_list_lookup!$AT120:$AU122,2,FALSE)</f>
        <v>#N/A</v>
      </c>
      <c r="V138" s="74"/>
      <c r="W138" s="79"/>
      <c r="X138" s="80" t="s">
        <v>1056</v>
      </c>
      <c r="Y138" s="81">
        <f>VLOOKUP(X138,[1]definitions_list_lookup!$AB$20:$AC$25,2,FALSE)</f>
        <v>1</v>
      </c>
      <c r="Z138" s="80" t="s">
        <v>915</v>
      </c>
      <c r="AA138" s="81">
        <f>VLOOKUP(Z138,[1]definitions_list_lookup!$AT$3:$AU$5,2,FALSE)</f>
        <v>1</v>
      </c>
      <c r="AB138" s="80"/>
      <c r="AC138" s="80"/>
      <c r="AD138" s="82"/>
      <c r="AE138" s="82"/>
      <c r="AF138" s="82"/>
      <c r="AG138" s="82"/>
      <c r="AH138" s="77">
        <v>18</v>
      </c>
      <c r="AI138" s="77">
        <v>270</v>
      </c>
      <c r="AJ138" s="77">
        <v>26</v>
      </c>
      <c r="AK138" s="77">
        <v>180</v>
      </c>
      <c r="AL138" s="70">
        <f t="shared" ref="AL138:AL142" si="41">+(IF($AI138&lt;$AK138,((MIN($AK138,$AI138)+(DEGREES(ATAN((TAN(RADIANS($AJ138))/((TAN(RADIANS($AH138))*SIN(RADIANS(ABS($AI138-$AK138))))))-(COS(RADIANS(ABS($AI138-$AK138)))/SIN(RADIANS(ABS($AI138-$AK138)))))))-180)),((MAX($AK138,$AI138)-(DEGREES(ATAN((TAN(RADIANS($AJ138))/((TAN(RADIANS($AH138))*SIN(RADIANS(ABS($AI138-$AK138))))))-(COS(RADIANS(ABS($AI138-$AK138)))/SIN(RADIANS(ABS($AI138-$AK138)))))))-180))))</f>
        <v>33.670921679200887</v>
      </c>
      <c r="AM138" s="70">
        <f t="shared" ref="AM138:AM142" si="42">IF($AL138&gt;0,$AL138,360+$AL138)</f>
        <v>33.670921679200887</v>
      </c>
      <c r="AN138" s="70">
        <f t="shared" ref="AN138:AN142" si="43">+ABS(DEGREES(ATAN((COS(RADIANS(ABS($AL138+180-(IF($AI138&gt;$AK138,MAX($AJ138,$AI138),MIN($AI138,$AK138))))))/(TAN(RADIANS($AH138)))))))</f>
        <v>59.627518133729694</v>
      </c>
      <c r="AO138" s="70">
        <f t="shared" ref="AO138:AO142" si="44">+IF(($AL138+90)&gt;0,$AL138+90,$AL138+450)</f>
        <v>123.67092167920089</v>
      </c>
      <c r="AP138" s="70">
        <f t="shared" ref="AP138:AP142" si="45">-$AN138+90</f>
        <v>30.372481866270306</v>
      </c>
      <c r="AQ138" s="83">
        <f t="shared" ref="AQ138:AQ142" si="46">IF(($AM138&lt;180),$AM138+180,$AM138-180)</f>
        <v>213.67092167920089</v>
      </c>
      <c r="AR138" s="83">
        <f t="shared" ref="AR138:AR142" si="47">-$AN138+90</f>
        <v>30.372481866270306</v>
      </c>
    </row>
    <row r="139" spans="1:44" ht="15">
      <c r="A139"/>
      <c r="B139" s="70" t="s">
        <v>1101</v>
      </c>
      <c r="C139"/>
      <c r="D139" s="70" t="s">
        <v>1100</v>
      </c>
      <c r="E139" s="22">
        <v>90</v>
      </c>
      <c r="F139" s="22">
        <v>2</v>
      </c>
      <c r="G139" s="71" t="str">
        <f t="shared" si="40"/>
        <v>90-2</v>
      </c>
      <c r="H139" s="70">
        <v>0</v>
      </c>
      <c r="I139" s="70">
        <v>89</v>
      </c>
      <c r="J139" s="72" t="str">
        <f>IF(((VLOOKUP($G139,Depth_Lookup!$A$3:$J$415,9,FALSE))-(I139/100))&gt;=0,"Good","Too Long")</f>
        <v>Good</v>
      </c>
      <c r="K139" s="73">
        <f>(VLOOKUP($G139,Depth_Lookup!$A$3:$J$415,10,FALSE))+(H139/100)</f>
        <v>243.595</v>
      </c>
      <c r="L139" s="73">
        <f>(VLOOKUP($G139,Depth_Lookup!$A$3:$J$415,10,FALSE))+(I139/100)</f>
        <v>244.48499999999999</v>
      </c>
      <c r="M139" s="74"/>
      <c r="N139" s="74"/>
      <c r="O139" s="72" t="e">
        <f>VLOOKUP(N139,[1]definitions_list_lookup!AB$12:AC$17,2,FALSE)</f>
        <v>#N/A</v>
      </c>
      <c r="P139" s="75"/>
      <c r="Q139" s="72"/>
      <c r="R139" s="76"/>
      <c r="S139" s="77"/>
      <c r="T139" s="78"/>
      <c r="U139" s="72" t="e">
        <f>VLOOKUP(T139,[1]definitions_list_lookup!$AT121:$AU123,2,FALSE)</f>
        <v>#N/A</v>
      </c>
      <c r="V139" s="74"/>
      <c r="W139" s="79"/>
      <c r="X139" s="80" t="s">
        <v>1059</v>
      </c>
      <c r="Y139" s="81">
        <f>VLOOKUP(X139,[1]definitions_list_lookup!$AB$20:$AC$25,2,FALSE)</f>
        <v>2</v>
      </c>
      <c r="Z139" s="80" t="s">
        <v>915</v>
      </c>
      <c r="AA139" s="81">
        <f>VLOOKUP(Z139,[1]definitions_list_lookup!$AT$3:$AU$5,2,FALSE)</f>
        <v>1</v>
      </c>
      <c r="AB139" s="80"/>
      <c r="AC139" s="80"/>
      <c r="AD139" s="82"/>
      <c r="AE139" s="82"/>
      <c r="AF139" s="82"/>
      <c r="AG139" s="82"/>
      <c r="AH139" s="77">
        <v>26</v>
      </c>
      <c r="AI139" s="77">
        <v>270</v>
      </c>
      <c r="AJ139" s="77">
        <v>12</v>
      </c>
      <c r="AK139" s="77">
        <v>180</v>
      </c>
      <c r="AL139" s="70">
        <f t="shared" si="41"/>
        <v>66.452161272373786</v>
      </c>
      <c r="AM139" s="70">
        <f t="shared" si="42"/>
        <v>66.452161272373786</v>
      </c>
      <c r="AN139" s="70">
        <f t="shared" si="43"/>
        <v>61.98537027919317</v>
      </c>
      <c r="AO139" s="70">
        <f t="shared" si="44"/>
        <v>156.45216127237379</v>
      </c>
      <c r="AP139" s="70">
        <f t="shared" si="45"/>
        <v>28.01462972080683</v>
      </c>
      <c r="AQ139" s="83">
        <f t="shared" si="46"/>
        <v>246.45216127237379</v>
      </c>
      <c r="AR139" s="83">
        <f t="shared" si="47"/>
        <v>28.01462972080683</v>
      </c>
    </row>
    <row r="140" spans="1:44" ht="15">
      <c r="A140"/>
      <c r="B140" s="70" t="s">
        <v>1101</v>
      </c>
      <c r="C140"/>
      <c r="D140" s="70" t="s">
        <v>1100</v>
      </c>
      <c r="E140" s="22">
        <v>90</v>
      </c>
      <c r="F140" s="22">
        <v>3</v>
      </c>
      <c r="G140" s="71" t="str">
        <f t="shared" si="40"/>
        <v>90-3</v>
      </c>
      <c r="H140" s="70">
        <v>0</v>
      </c>
      <c r="I140" s="70">
        <v>28</v>
      </c>
      <c r="J140" s="72" t="str">
        <f>IF(((VLOOKUP($G140,Depth_Lookup!$A$3:$J$415,9,FALSE))-(I140/100))&gt;=0,"Good","Too Long")</f>
        <v>Good</v>
      </c>
      <c r="K140" s="73">
        <f>(VLOOKUP($G140,Depth_Lookup!$A$3:$J$415,10,FALSE))+(H140/100)</f>
        <v>244.505</v>
      </c>
      <c r="L140" s="73">
        <f>(VLOOKUP($G140,Depth_Lookup!$A$3:$J$415,10,FALSE))+(I140/100)</f>
        <v>244.785</v>
      </c>
      <c r="M140" s="74"/>
      <c r="N140" s="74"/>
      <c r="O140" s="72" t="e">
        <f>VLOOKUP(N140,[1]definitions_list_lookup!AB$12:AC$17,2,FALSE)</f>
        <v>#N/A</v>
      </c>
      <c r="P140" s="75"/>
      <c r="Q140" s="72"/>
      <c r="R140" s="76"/>
      <c r="S140" s="77"/>
      <c r="T140" s="78"/>
      <c r="U140" s="72" t="e">
        <f>VLOOKUP(T140,[1]definitions_list_lookup!$AT122:$AU124,2,FALSE)</f>
        <v>#N/A</v>
      </c>
      <c r="V140" s="74"/>
      <c r="W140" s="79"/>
      <c r="X140" s="80" t="s">
        <v>1059</v>
      </c>
      <c r="Y140" s="81">
        <f>VLOOKUP(X140,[1]definitions_list_lookup!$AB$20:$AC$25,2,FALSE)</f>
        <v>2</v>
      </c>
      <c r="Z140" s="80" t="s">
        <v>915</v>
      </c>
      <c r="AA140" s="81">
        <f>VLOOKUP(Z140,[1]definitions_list_lookup!$AT$3:$AU$5,2,FALSE)</f>
        <v>1</v>
      </c>
      <c r="AB140" s="80"/>
      <c r="AC140" s="80"/>
      <c r="AD140" s="82"/>
      <c r="AE140" s="82"/>
      <c r="AF140" s="82"/>
      <c r="AG140" s="82"/>
      <c r="AH140" s="77">
        <v>18</v>
      </c>
      <c r="AI140" s="77">
        <v>270</v>
      </c>
      <c r="AJ140" s="77">
        <v>24</v>
      </c>
      <c r="AK140" s="77">
        <v>180</v>
      </c>
      <c r="AL140" s="70">
        <f t="shared" si="41"/>
        <v>36.121279563288056</v>
      </c>
      <c r="AM140" s="70">
        <f t="shared" si="42"/>
        <v>36.121279563288056</v>
      </c>
      <c r="AN140" s="70">
        <f t="shared" si="43"/>
        <v>61.137245323051701</v>
      </c>
      <c r="AO140" s="70">
        <f t="shared" si="44"/>
        <v>126.12127956328806</v>
      </c>
      <c r="AP140" s="70">
        <f t="shared" si="45"/>
        <v>28.862754676948299</v>
      </c>
      <c r="AQ140" s="83">
        <f t="shared" si="46"/>
        <v>216.12127956328806</v>
      </c>
      <c r="AR140" s="83">
        <f t="shared" si="47"/>
        <v>28.862754676948299</v>
      </c>
    </row>
    <row r="141" spans="1:44" ht="15">
      <c r="A141"/>
      <c r="B141" s="70" t="s">
        <v>1101</v>
      </c>
      <c r="C141"/>
      <c r="D141" s="70" t="s">
        <v>1100</v>
      </c>
      <c r="E141" s="22">
        <v>91</v>
      </c>
      <c r="F141" s="22">
        <v>1</v>
      </c>
      <c r="G141" s="71" t="str">
        <f t="shared" si="40"/>
        <v>91-1</v>
      </c>
      <c r="H141" s="70">
        <v>56</v>
      </c>
      <c r="I141" s="70">
        <v>91</v>
      </c>
      <c r="J141" s="72" t="str">
        <f>IF(((VLOOKUP($G141,Depth_Lookup!$A$3:$J$415,9,FALSE))-(I141/100))&gt;=0,"Good","Too Long")</f>
        <v>Good</v>
      </c>
      <c r="K141" s="73">
        <f>(VLOOKUP($G141,Depth_Lookup!$A$3:$J$415,10,FALSE))+(H141/100)</f>
        <v>246.26</v>
      </c>
      <c r="L141" s="73">
        <f>(VLOOKUP($G141,Depth_Lookup!$A$3:$J$415,10,FALSE))+(I141/100)</f>
        <v>246.60999999999999</v>
      </c>
      <c r="M141" s="74"/>
      <c r="N141" s="74"/>
      <c r="O141" s="72" t="e">
        <f>VLOOKUP(N141,[1]definitions_list_lookup!AB$12:AC$17,2,FALSE)</f>
        <v>#N/A</v>
      </c>
      <c r="P141" s="75"/>
      <c r="Q141" s="72"/>
      <c r="R141" s="76"/>
      <c r="S141" s="77"/>
      <c r="T141" s="78"/>
      <c r="U141" s="72" t="e">
        <f>VLOOKUP(T141,[1]definitions_list_lookup!$AT123:$AU125,2,FALSE)</f>
        <v>#N/A</v>
      </c>
      <c r="V141" s="74"/>
      <c r="W141" s="79"/>
      <c r="X141" s="80" t="s">
        <v>1056</v>
      </c>
      <c r="Y141" s="81">
        <f>VLOOKUP(X141,[1]definitions_list_lookup!$AB$20:$AC$25,2,FALSE)</f>
        <v>1</v>
      </c>
      <c r="Z141" s="80" t="s">
        <v>915</v>
      </c>
      <c r="AA141" s="81">
        <f>VLOOKUP(Z141,[1]definitions_list_lookup!$AT$3:$AU$5,2,FALSE)</f>
        <v>1</v>
      </c>
      <c r="AB141" s="80"/>
      <c r="AC141" s="80"/>
      <c r="AD141" s="82"/>
      <c r="AE141" s="82"/>
      <c r="AF141" s="82"/>
      <c r="AG141" s="82"/>
      <c r="AH141" s="77">
        <v>12</v>
      </c>
      <c r="AI141" s="77">
        <v>270</v>
      </c>
      <c r="AJ141" s="77">
        <v>17</v>
      </c>
      <c r="AK141" s="77">
        <v>180</v>
      </c>
      <c r="AL141" s="70">
        <f t="shared" si="41"/>
        <v>34.808617545024788</v>
      </c>
      <c r="AM141" s="70">
        <f t="shared" si="42"/>
        <v>34.808617545024788</v>
      </c>
      <c r="AN141" s="70">
        <f t="shared" si="43"/>
        <v>69.576710928273499</v>
      </c>
      <c r="AO141" s="70">
        <f t="shared" si="44"/>
        <v>124.80861754502479</v>
      </c>
      <c r="AP141" s="70">
        <f t="shared" si="45"/>
        <v>20.423289071726501</v>
      </c>
      <c r="AQ141" s="83">
        <f t="shared" si="46"/>
        <v>214.80861754502479</v>
      </c>
      <c r="AR141" s="83">
        <f t="shared" si="47"/>
        <v>20.423289071726501</v>
      </c>
    </row>
    <row r="142" spans="1:44" ht="15">
      <c r="A142"/>
      <c r="B142" s="70" t="s">
        <v>1101</v>
      </c>
      <c r="C142"/>
      <c r="D142" s="70" t="s">
        <v>1100</v>
      </c>
      <c r="E142" s="22">
        <v>91</v>
      </c>
      <c r="F142" s="22">
        <v>2</v>
      </c>
      <c r="G142" s="71" t="str">
        <f t="shared" si="40"/>
        <v>91-2</v>
      </c>
      <c r="H142" s="70">
        <v>9</v>
      </c>
      <c r="I142" s="70">
        <v>81.5</v>
      </c>
      <c r="J142" s="72" t="str">
        <f>IF(((VLOOKUP($G142,Depth_Lookup!$A$3:$J$415,9,FALSE))-(I142/100))&gt;=0,"Good","Too Long")</f>
        <v>Good</v>
      </c>
      <c r="K142" s="73">
        <f>(VLOOKUP($G142,Depth_Lookup!$A$3:$J$415,10,FALSE))+(H142/100)</f>
        <v>246.73</v>
      </c>
      <c r="L142" s="73">
        <f>(VLOOKUP($G142,Depth_Lookup!$A$3:$J$415,10,FALSE))+(I142/100)</f>
        <v>247.45499999999998</v>
      </c>
      <c r="M142" s="74"/>
      <c r="N142" s="74"/>
      <c r="O142" s="72" t="e">
        <f>VLOOKUP(N142,[1]definitions_list_lookup!AB$12:AC$17,2,FALSE)</f>
        <v>#N/A</v>
      </c>
      <c r="P142" s="75"/>
      <c r="Q142" s="72"/>
      <c r="R142" s="76"/>
      <c r="S142" s="77"/>
      <c r="T142" s="78"/>
      <c r="U142" s="72" t="e">
        <f>VLOOKUP(T142,[1]definitions_list_lookup!$AT124:$AU126,2,FALSE)</f>
        <v>#N/A</v>
      </c>
      <c r="V142" s="74"/>
      <c r="W142" s="79"/>
      <c r="X142" s="80" t="s">
        <v>1059</v>
      </c>
      <c r="Y142" s="81">
        <f>VLOOKUP(X142,[1]definitions_list_lookup!$AB$20:$AC$25,2,FALSE)</f>
        <v>2</v>
      </c>
      <c r="Z142" s="80" t="s">
        <v>915</v>
      </c>
      <c r="AA142" s="81">
        <f>VLOOKUP(Z142,[1]definitions_list_lookup!$AT$3:$AU$5,2,FALSE)</f>
        <v>1</v>
      </c>
      <c r="AB142" s="80"/>
      <c r="AC142" s="80"/>
      <c r="AD142" s="82"/>
      <c r="AE142" s="82"/>
      <c r="AF142" s="82"/>
      <c r="AG142" s="82"/>
      <c r="AH142" s="77">
        <v>32</v>
      </c>
      <c r="AI142" s="77">
        <v>270</v>
      </c>
      <c r="AJ142" s="77">
        <v>9</v>
      </c>
      <c r="AK142" s="77">
        <v>0</v>
      </c>
      <c r="AL142" s="70">
        <f t="shared" si="41"/>
        <v>104.22310852732801</v>
      </c>
      <c r="AM142" s="70">
        <f t="shared" si="42"/>
        <v>104.22310852732801</v>
      </c>
      <c r="AN142" s="70">
        <f t="shared" si="43"/>
        <v>57.192973203744309</v>
      </c>
      <c r="AO142" s="70">
        <f t="shared" si="44"/>
        <v>194.22310852732801</v>
      </c>
      <c r="AP142" s="70">
        <f t="shared" si="45"/>
        <v>32.807026796255691</v>
      </c>
      <c r="AQ142" s="83">
        <f t="shared" si="46"/>
        <v>284.22310852732801</v>
      </c>
      <c r="AR142" s="83">
        <f t="shared" si="47"/>
        <v>32.807026796255691</v>
      </c>
    </row>
    <row r="143" spans="1:44" ht="15">
      <c r="A143"/>
      <c r="B143" s="70" t="s">
        <v>1101</v>
      </c>
      <c r="C143"/>
      <c r="D143" s="111" t="s">
        <v>1100</v>
      </c>
      <c r="E143" s="22">
        <v>91</v>
      </c>
      <c r="F143" s="22">
        <v>3</v>
      </c>
      <c r="G143" s="71" t="str">
        <f t="shared" si="24"/>
        <v>91-3</v>
      </c>
      <c r="H143" s="70">
        <v>0</v>
      </c>
      <c r="I143" s="70">
        <v>9</v>
      </c>
      <c r="J143" s="72" t="str">
        <f>IF(((VLOOKUP($G143,Depth_Lookup!$A$3:$J$415,9,FALSE))-(I143/100))&gt;=0,"Good","Too Long")</f>
        <v>Good</v>
      </c>
      <c r="K143" s="73">
        <f>(VLOOKUP($G143,Depth_Lookup!$A$3:$J$415,10,FALSE))+(H143/100)</f>
        <v>247.47499999999999</v>
      </c>
      <c r="L143" s="73">
        <f>(VLOOKUP($G143,Depth_Lookup!$A$3:$J$415,10,FALSE))+(I143/100)</f>
        <v>247.565</v>
      </c>
      <c r="M143" s="74"/>
      <c r="N143" s="74"/>
      <c r="O143" s="72" t="e">
        <f>VLOOKUP(N143,[1]definitions_list_lookup!AB$12:AC$17,2,FALSE)</f>
        <v>#N/A</v>
      </c>
      <c r="P143" s="75"/>
      <c r="Q143" s="72"/>
      <c r="R143" s="76"/>
      <c r="S143" s="77"/>
      <c r="T143" s="78"/>
      <c r="U143" s="72" t="e">
        <f>VLOOKUP(T143,[1]definitions_list_lookup!$AT145:$AU147,2,FALSE)</f>
        <v>#N/A</v>
      </c>
      <c r="V143" s="74"/>
      <c r="W143" s="79"/>
      <c r="X143" s="80" t="s">
        <v>1056</v>
      </c>
      <c r="Y143" s="81">
        <f>VLOOKUP(X143,[1]definitions_list_lookup!$AB$20:$AC$25,2,FALSE)</f>
        <v>1</v>
      </c>
      <c r="Z143" s="80" t="s">
        <v>915</v>
      </c>
      <c r="AA143" s="81">
        <f>VLOOKUP(Z143,[1]definitions_list_lookup!$AT$3:$AU$5,2,FALSE)</f>
        <v>1</v>
      </c>
      <c r="AB143" s="80"/>
      <c r="AC143" s="80"/>
      <c r="AD143" s="82"/>
      <c r="AE143" s="82"/>
      <c r="AF143" s="82"/>
      <c r="AG143" s="82"/>
      <c r="AH143" s="77">
        <v>33</v>
      </c>
      <c r="AI143" s="77">
        <v>270</v>
      </c>
      <c r="AJ143" s="77">
        <v>3</v>
      </c>
      <c r="AK143" s="77">
        <v>0</v>
      </c>
      <c r="AL143" s="70">
        <f t="shared" si="25"/>
        <v>94.613822440803233</v>
      </c>
      <c r="AM143" s="70">
        <f t="shared" si="26"/>
        <v>94.613822440803233</v>
      </c>
      <c r="AN143" s="70">
        <f t="shared" si="27"/>
        <v>56.914998756092722</v>
      </c>
      <c r="AO143" s="70">
        <f t="shared" si="28"/>
        <v>184.61382244080323</v>
      </c>
      <c r="AP143" s="70">
        <f t="shared" si="29"/>
        <v>33.085001243907278</v>
      </c>
      <c r="AQ143" s="83">
        <f t="shared" si="31"/>
        <v>274.61382244080323</v>
      </c>
      <c r="AR143" s="83">
        <f t="shared" si="30"/>
        <v>33.085001243907278</v>
      </c>
    </row>
    <row r="144" spans="1:44" ht="15">
      <c r="A144"/>
      <c r="B144" s="70" t="s">
        <v>1101</v>
      </c>
      <c r="C144"/>
      <c r="D144" s="70" t="s">
        <v>1100</v>
      </c>
      <c r="E144" s="22">
        <v>91</v>
      </c>
      <c r="F144" s="22">
        <v>3</v>
      </c>
      <c r="G144" s="71" t="str">
        <f t="shared" si="24"/>
        <v>91-3</v>
      </c>
      <c r="H144" s="70">
        <v>53</v>
      </c>
      <c r="I144" s="70">
        <v>86</v>
      </c>
      <c r="J144" s="72" t="str">
        <f>IF(((VLOOKUP($G144,Depth_Lookup!$A$3:$J$415,9,FALSE))-(I144/100))&gt;=0,"Good","Too Long")</f>
        <v>Good</v>
      </c>
      <c r="K144" s="73">
        <f>(VLOOKUP($G144,Depth_Lookup!$A$3:$J$415,10,FALSE))+(H144/100)</f>
        <v>248.005</v>
      </c>
      <c r="L144" s="73">
        <f>(VLOOKUP($G144,Depth_Lookup!$A$3:$J$415,10,FALSE))+(I144/100)</f>
        <v>248.33500000000001</v>
      </c>
      <c r="M144" s="74"/>
      <c r="N144" s="74"/>
      <c r="O144" s="72" t="e">
        <f>VLOOKUP(N144,[1]definitions_list_lookup!AB$12:AC$17,2,FALSE)</f>
        <v>#N/A</v>
      </c>
      <c r="P144" s="75"/>
      <c r="Q144" s="72"/>
      <c r="R144" s="76"/>
      <c r="S144" s="77"/>
      <c r="T144" s="78"/>
      <c r="U144" s="72" t="e">
        <f>VLOOKUP(T144,[1]definitions_list_lookup!$AT146:$AU148,2,FALSE)</f>
        <v>#N/A</v>
      </c>
      <c r="V144" s="74"/>
      <c r="W144" s="79"/>
      <c r="X144" s="80" t="s">
        <v>1056</v>
      </c>
      <c r="Y144" s="81">
        <f>VLOOKUP(X144,[1]definitions_list_lookup!$AB$20:$AC$25,2,FALSE)</f>
        <v>1</v>
      </c>
      <c r="Z144" s="80" t="s">
        <v>915</v>
      </c>
      <c r="AA144" s="81">
        <f>VLOOKUP(Z144,[1]definitions_list_lookup!$AT$3:$AU$5,2,FALSE)</f>
        <v>1</v>
      </c>
      <c r="AB144" s="80"/>
      <c r="AC144" s="80"/>
      <c r="AD144" s="82"/>
      <c r="AE144" s="82"/>
      <c r="AF144" s="82"/>
      <c r="AG144" s="82"/>
      <c r="AH144" s="77">
        <v>24</v>
      </c>
      <c r="AI144" s="77">
        <v>270</v>
      </c>
      <c r="AJ144" s="77">
        <v>3</v>
      </c>
      <c r="AK144" s="77">
        <v>180</v>
      </c>
      <c r="AL144" s="70">
        <f t="shared" si="25"/>
        <v>83.286617517063291</v>
      </c>
      <c r="AM144" s="70">
        <f t="shared" si="26"/>
        <v>83.286617517063291</v>
      </c>
      <c r="AN144" s="70">
        <f t="shared" si="27"/>
        <v>65.853185806295343</v>
      </c>
      <c r="AO144" s="70">
        <f t="shared" si="28"/>
        <v>173.28661751706329</v>
      </c>
      <c r="AP144" s="70">
        <f t="shared" si="29"/>
        <v>24.146814193704657</v>
      </c>
      <c r="AQ144" s="83">
        <f t="shared" si="31"/>
        <v>263.28661751706329</v>
      </c>
      <c r="AR144" s="83">
        <f t="shared" si="30"/>
        <v>24.146814193704657</v>
      </c>
    </row>
    <row r="145" spans="1:44" ht="15">
      <c r="A145"/>
      <c r="B145" s="70" t="s">
        <v>1101</v>
      </c>
      <c r="C145"/>
      <c r="D145" s="70" t="s">
        <v>1100</v>
      </c>
      <c r="E145" s="22">
        <v>91</v>
      </c>
      <c r="F145" s="22">
        <v>4</v>
      </c>
      <c r="G145" s="71" t="str">
        <f t="shared" si="24"/>
        <v>91-4</v>
      </c>
      <c r="H145" s="70">
        <v>24</v>
      </c>
      <c r="I145" s="70">
        <v>35</v>
      </c>
      <c r="J145" s="72" t="str">
        <f>IF(((VLOOKUP($G145,Depth_Lookup!$A$3:$J$415,9,FALSE))-(I145/100))&gt;=0,"Good","Too Long")</f>
        <v>Good</v>
      </c>
      <c r="K145" s="73">
        <f>(VLOOKUP($G145,Depth_Lookup!$A$3:$J$415,10,FALSE))+(H145/100)</f>
        <v>248.66500000000002</v>
      </c>
      <c r="L145" s="73">
        <f>(VLOOKUP($G145,Depth_Lookup!$A$3:$J$415,10,FALSE))+(I145/100)</f>
        <v>248.77500000000001</v>
      </c>
      <c r="M145" s="74"/>
      <c r="N145" s="74"/>
      <c r="O145" s="72" t="e">
        <f>VLOOKUP(N145,[1]definitions_list_lookup!AB$12:AC$17,2,FALSE)</f>
        <v>#N/A</v>
      </c>
      <c r="P145" s="75"/>
      <c r="Q145" s="72"/>
      <c r="R145" s="76"/>
      <c r="S145" s="77"/>
      <c r="T145" s="78"/>
      <c r="U145" s="72" t="e">
        <f>VLOOKUP(T145,[1]definitions_list_lookup!$AT147:$AU149,2,FALSE)</f>
        <v>#N/A</v>
      </c>
      <c r="V145" s="74"/>
      <c r="W145" s="79"/>
      <c r="X145" s="80" t="s">
        <v>1056</v>
      </c>
      <c r="Y145" s="81">
        <f>VLOOKUP(X145,[1]definitions_list_lookup!$AB$20:$AC$25,2,FALSE)</f>
        <v>1</v>
      </c>
      <c r="Z145" s="80" t="s">
        <v>915</v>
      </c>
      <c r="AA145" s="81">
        <f>VLOOKUP(Z145,[1]definitions_list_lookup!$AT$3:$AU$5,2,FALSE)</f>
        <v>1</v>
      </c>
      <c r="AB145" s="80"/>
      <c r="AC145" s="80"/>
      <c r="AD145" s="82"/>
      <c r="AE145" s="82"/>
      <c r="AF145" s="82"/>
      <c r="AG145" s="82"/>
      <c r="AH145" s="77">
        <v>13</v>
      </c>
      <c r="AI145" s="77">
        <v>270</v>
      </c>
      <c r="AJ145" s="77">
        <v>9</v>
      </c>
      <c r="AK145" s="77">
        <v>180</v>
      </c>
      <c r="AL145" s="70">
        <f t="shared" si="25"/>
        <v>55.548382138440843</v>
      </c>
      <c r="AM145" s="70">
        <f t="shared" si="26"/>
        <v>55.548382138440843</v>
      </c>
      <c r="AN145" s="70">
        <f t="shared" si="27"/>
        <v>74.359105343358664</v>
      </c>
      <c r="AO145" s="70">
        <f t="shared" si="28"/>
        <v>145.54838213844084</v>
      </c>
      <c r="AP145" s="70">
        <f t="shared" si="29"/>
        <v>15.640894656641336</v>
      </c>
      <c r="AQ145" s="83">
        <f t="shared" si="31"/>
        <v>235.54838213844084</v>
      </c>
      <c r="AR145" s="83">
        <f t="shared" si="30"/>
        <v>15.640894656641336</v>
      </c>
    </row>
    <row r="146" spans="1:44" ht="15">
      <c r="A146"/>
      <c r="B146" s="70" t="s">
        <v>1101</v>
      </c>
      <c r="C146"/>
      <c r="D146" s="70" t="s">
        <v>1100</v>
      </c>
      <c r="E146" s="22">
        <v>92</v>
      </c>
      <c r="F146" s="22">
        <v>4</v>
      </c>
      <c r="G146" s="71" t="str">
        <f t="shared" si="24"/>
        <v>92-4</v>
      </c>
      <c r="H146" s="70">
        <v>16</v>
      </c>
      <c r="I146" s="70">
        <v>32</v>
      </c>
      <c r="J146" s="72" t="str">
        <f>IF(((VLOOKUP($G146,Depth_Lookup!$A$3:$J$415,9,FALSE))-(I146/100))&gt;=0,"Good","Too Long")</f>
        <v>Good</v>
      </c>
      <c r="K146" s="73">
        <f>(VLOOKUP($G146,Depth_Lookup!$A$3:$J$415,10,FALSE))+(H146/100)</f>
        <v>251.17499999999998</v>
      </c>
      <c r="L146" s="73">
        <f>(VLOOKUP($G146,Depth_Lookup!$A$3:$J$415,10,FALSE))+(I146/100)</f>
        <v>251.33499999999998</v>
      </c>
      <c r="M146" s="74"/>
      <c r="N146" s="74"/>
      <c r="O146" s="72" t="e">
        <f>VLOOKUP(N146,[1]definitions_list_lookup!AB$12:AC$17,2,FALSE)</f>
        <v>#N/A</v>
      </c>
      <c r="P146" s="75"/>
      <c r="Q146" s="72"/>
      <c r="R146" s="76"/>
      <c r="S146" s="77"/>
      <c r="T146" s="78"/>
      <c r="U146" s="72" t="e">
        <f>VLOOKUP(T146,[1]definitions_list_lookup!$AT148:$AU150,2,FALSE)</f>
        <v>#N/A</v>
      </c>
      <c r="V146" s="74"/>
      <c r="W146" s="79"/>
      <c r="X146" s="80" t="s">
        <v>1059</v>
      </c>
      <c r="Y146" s="81">
        <f>VLOOKUP(X146,[1]definitions_list_lookup!$AB$20:$AC$25,2,FALSE)</f>
        <v>2</v>
      </c>
      <c r="Z146" s="80" t="s">
        <v>915</v>
      </c>
      <c r="AA146" s="81">
        <f>VLOOKUP(Z146,[1]definitions_list_lookup!$AT$3:$AU$5,2,FALSE)</f>
        <v>1</v>
      </c>
      <c r="AB146" s="80"/>
      <c r="AC146" s="80"/>
      <c r="AD146" s="82"/>
      <c r="AE146" s="82"/>
      <c r="AF146" s="82"/>
      <c r="AG146" s="82"/>
      <c r="AH146" s="77">
        <v>18</v>
      </c>
      <c r="AI146" s="77">
        <v>270</v>
      </c>
      <c r="AJ146" s="77">
        <v>25</v>
      </c>
      <c r="AK146" s="77">
        <v>180</v>
      </c>
      <c r="AL146" s="70">
        <f t="shared" si="25"/>
        <v>34.868495945305881</v>
      </c>
      <c r="AM146" s="70">
        <f t="shared" si="26"/>
        <v>34.868495945305881</v>
      </c>
      <c r="AN146" s="70">
        <f t="shared" si="27"/>
        <v>60.388497015357707</v>
      </c>
      <c r="AO146" s="70">
        <f t="shared" si="28"/>
        <v>124.86849594530588</v>
      </c>
      <c r="AP146" s="70">
        <f t="shared" si="29"/>
        <v>29.611502984642293</v>
      </c>
      <c r="AQ146" s="83">
        <f t="shared" si="31"/>
        <v>214.86849594530588</v>
      </c>
      <c r="AR146" s="83">
        <f t="shared" si="30"/>
        <v>29.611502984642293</v>
      </c>
    </row>
    <row r="147" spans="1:44" ht="15">
      <c r="A147"/>
      <c r="B147" s="70" t="s">
        <v>1101</v>
      </c>
      <c r="C147"/>
      <c r="D147" s="70" t="s">
        <v>1100</v>
      </c>
      <c r="E147" s="22">
        <v>92</v>
      </c>
      <c r="F147" s="22">
        <v>4</v>
      </c>
      <c r="G147" s="71" t="str">
        <f t="shared" si="24"/>
        <v>92-4</v>
      </c>
      <c r="H147" s="70">
        <v>38</v>
      </c>
      <c r="I147" s="70">
        <v>69</v>
      </c>
      <c r="J147" s="72" t="str">
        <f>IF(((VLOOKUP($G147,Depth_Lookup!$A$3:$J$415,9,FALSE))-(I147/100))&gt;=0,"Good","Too Long")</f>
        <v>Good</v>
      </c>
      <c r="K147" s="73">
        <f>(VLOOKUP($G147,Depth_Lookup!$A$3:$J$415,10,FALSE))+(H147/100)</f>
        <v>251.39499999999998</v>
      </c>
      <c r="L147" s="73">
        <f>(VLOOKUP($G147,Depth_Lookup!$A$3:$J$415,10,FALSE))+(I147/100)</f>
        <v>251.70499999999998</v>
      </c>
      <c r="M147" s="74"/>
      <c r="N147" s="74"/>
      <c r="O147" s="72" t="e">
        <f>VLOOKUP(N147,[1]definitions_list_lookup!AB$12:AC$17,2,FALSE)</f>
        <v>#N/A</v>
      </c>
      <c r="P147" s="75"/>
      <c r="Q147" s="72"/>
      <c r="R147" s="76"/>
      <c r="S147" s="77"/>
      <c r="T147" s="78"/>
      <c r="U147" s="72" t="e">
        <f>VLOOKUP(T147,[1]definitions_list_lookup!$AT149:$AU151,2,FALSE)</f>
        <v>#N/A</v>
      </c>
      <c r="V147" s="74"/>
      <c r="W147" s="79"/>
      <c r="X147" s="80" t="s">
        <v>1056</v>
      </c>
      <c r="Y147" s="81">
        <f>VLOOKUP(X147,[1]definitions_list_lookup!$AB$20:$AC$25,2,FALSE)</f>
        <v>1</v>
      </c>
      <c r="Z147" s="80" t="s">
        <v>915</v>
      </c>
      <c r="AA147" s="81">
        <f>VLOOKUP(Z147,[1]definitions_list_lookup!$AT$3:$AU$5,2,FALSE)</f>
        <v>1</v>
      </c>
      <c r="AB147" s="80"/>
      <c r="AC147" s="80"/>
      <c r="AD147" s="82"/>
      <c r="AE147" s="82"/>
      <c r="AF147" s="82"/>
      <c r="AG147" s="82"/>
      <c r="AH147" s="77">
        <v>18</v>
      </c>
      <c r="AI147" s="77">
        <v>270</v>
      </c>
      <c r="AJ147" s="77">
        <v>25</v>
      </c>
      <c r="AK147" s="77">
        <v>180</v>
      </c>
      <c r="AL147" s="70">
        <f t="shared" si="25"/>
        <v>34.868495945305881</v>
      </c>
      <c r="AM147" s="70">
        <f t="shared" si="26"/>
        <v>34.868495945305881</v>
      </c>
      <c r="AN147" s="70">
        <f t="shared" si="27"/>
        <v>60.388497015357707</v>
      </c>
      <c r="AO147" s="70">
        <f t="shared" si="28"/>
        <v>124.86849594530588</v>
      </c>
      <c r="AP147" s="70">
        <f t="shared" si="29"/>
        <v>29.611502984642293</v>
      </c>
      <c r="AQ147" s="83">
        <f t="shared" si="31"/>
        <v>214.86849594530588</v>
      </c>
      <c r="AR147" s="83">
        <f t="shared" si="30"/>
        <v>29.611502984642293</v>
      </c>
    </row>
    <row r="148" spans="1:44" ht="15">
      <c r="A148"/>
      <c r="B148" s="70" t="s">
        <v>1101</v>
      </c>
      <c r="C148"/>
      <c r="D148" s="70" t="s">
        <v>1100</v>
      </c>
      <c r="E148" s="22">
        <v>93</v>
      </c>
      <c r="F148" s="22">
        <v>1</v>
      </c>
      <c r="G148" s="71" t="str">
        <f t="shared" si="24"/>
        <v>93-1</v>
      </c>
      <c r="H148" s="70">
        <v>13</v>
      </c>
      <c r="I148" s="70">
        <v>33</v>
      </c>
      <c r="J148" s="72" t="str">
        <f>IF(((VLOOKUP($G148,Depth_Lookup!$A$3:$J$415,9,FALSE))-(I148/100))&gt;=0,"Good","Too Long")</f>
        <v>Good</v>
      </c>
      <c r="K148" s="73">
        <f>(VLOOKUP($G148,Depth_Lookup!$A$3:$J$415,10,FALSE))+(H148/100)</f>
        <v>251.82999999999998</v>
      </c>
      <c r="L148" s="73">
        <f>(VLOOKUP($G148,Depth_Lookup!$A$3:$J$415,10,FALSE))+(I148/100)</f>
        <v>252.03</v>
      </c>
      <c r="M148" s="74"/>
      <c r="N148" s="74"/>
      <c r="O148" s="72" t="e">
        <f>VLOOKUP(N148,[1]definitions_list_lookup!AB$12:AC$17,2,FALSE)</f>
        <v>#N/A</v>
      </c>
      <c r="P148" s="75"/>
      <c r="Q148" s="72"/>
      <c r="R148" s="76"/>
      <c r="S148" s="77"/>
      <c r="T148" s="78"/>
      <c r="U148" s="72" t="e">
        <f>VLOOKUP(T148,[1]definitions_list_lookup!$AT165:$AU167,2,FALSE)</f>
        <v>#N/A</v>
      </c>
      <c r="V148" s="74"/>
      <c r="W148" s="79"/>
      <c r="X148" s="80" t="s">
        <v>1059</v>
      </c>
      <c r="Y148" s="81">
        <f>VLOOKUP(X148,[1]definitions_list_lookup!$AB$20:$AC$25,2,FALSE)</f>
        <v>2</v>
      </c>
      <c r="Z148" s="80" t="s">
        <v>915</v>
      </c>
      <c r="AA148" s="81">
        <f>VLOOKUP(Z148,[1]definitions_list_lookup!$AT$3:$AU$5,2,FALSE)</f>
        <v>1</v>
      </c>
      <c r="AB148" s="80"/>
      <c r="AC148" s="80"/>
      <c r="AD148" s="82"/>
      <c r="AE148" s="82"/>
      <c r="AF148" s="82"/>
      <c r="AG148" s="82"/>
      <c r="AH148" s="77">
        <v>29</v>
      </c>
      <c r="AI148" s="77">
        <v>270</v>
      </c>
      <c r="AJ148" s="77">
        <v>12</v>
      </c>
      <c r="AK148" s="77">
        <v>180</v>
      </c>
      <c r="AL148" s="70">
        <f t="shared" si="25"/>
        <v>69.020069904506158</v>
      </c>
      <c r="AM148" s="70">
        <f t="shared" si="26"/>
        <v>69.020069904506158</v>
      </c>
      <c r="AN148" s="70">
        <f t="shared" si="27"/>
        <v>59.303853910392235</v>
      </c>
      <c r="AO148" s="70">
        <f t="shared" si="28"/>
        <v>159.02006990450616</v>
      </c>
      <c r="AP148" s="70">
        <f t="shared" si="29"/>
        <v>30.696146089607765</v>
      </c>
      <c r="AQ148" s="83">
        <f t="shared" si="31"/>
        <v>249.02006990450616</v>
      </c>
      <c r="AR148" s="83">
        <f t="shared" si="30"/>
        <v>30.696146089607765</v>
      </c>
    </row>
    <row r="149" spans="1:44" ht="15">
      <c r="A149"/>
      <c r="B149" s="70" t="s">
        <v>1101</v>
      </c>
      <c r="C149"/>
      <c r="D149" s="70" t="s">
        <v>1100</v>
      </c>
      <c r="E149" s="22">
        <v>93</v>
      </c>
      <c r="F149" s="22">
        <v>2</v>
      </c>
      <c r="G149" s="71" t="str">
        <f t="shared" si="24"/>
        <v>93-2</v>
      </c>
      <c r="H149" s="70">
        <v>0</v>
      </c>
      <c r="I149" s="70">
        <v>7</v>
      </c>
      <c r="J149" s="72" t="str">
        <f>IF(((VLOOKUP($G149,Depth_Lookup!$A$3:$J$415,9,FALSE))-(I149/100))&gt;=0,"Good","Too Long")</f>
        <v>Good</v>
      </c>
      <c r="K149" s="73">
        <f>(VLOOKUP($G149,Depth_Lookup!$A$3:$J$415,10,FALSE))+(H149/100)</f>
        <v>252.35499999999999</v>
      </c>
      <c r="L149" s="73">
        <f>(VLOOKUP($G149,Depth_Lookup!$A$3:$J$415,10,FALSE))+(I149/100)</f>
        <v>252.42499999999998</v>
      </c>
      <c r="M149" s="74"/>
      <c r="N149" s="74"/>
      <c r="O149" s="72" t="e">
        <f>VLOOKUP(N149,[1]definitions_list_lookup!AB$12:AC$17,2,FALSE)</f>
        <v>#N/A</v>
      </c>
      <c r="P149" s="75"/>
      <c r="Q149" s="72"/>
      <c r="R149" s="76"/>
      <c r="S149" s="77"/>
      <c r="T149" s="78"/>
      <c r="U149" s="72" t="e">
        <f>VLOOKUP(T149,[1]definitions_list_lookup!$AT166:$AU168,2,FALSE)</f>
        <v>#N/A</v>
      </c>
      <c r="V149" s="74"/>
      <c r="W149" s="79"/>
      <c r="X149" s="80" t="s">
        <v>1056</v>
      </c>
      <c r="Y149" s="81">
        <f>VLOOKUP(X149,[1]definitions_list_lookup!$AB$20:$AC$25,2,FALSE)</f>
        <v>1</v>
      </c>
      <c r="Z149" s="80" t="s">
        <v>915</v>
      </c>
      <c r="AA149" s="81">
        <f>VLOOKUP(Z149,[1]definitions_list_lookup!$AT$3:$AU$5,2,FALSE)</f>
        <v>1</v>
      </c>
      <c r="AB149" s="80"/>
      <c r="AC149" s="80"/>
      <c r="AD149" s="82"/>
      <c r="AE149" s="82"/>
      <c r="AF149" s="82"/>
      <c r="AG149" s="82"/>
      <c r="AH149" s="77">
        <v>4</v>
      </c>
      <c r="AI149" s="77">
        <v>90</v>
      </c>
      <c r="AJ149" s="77">
        <v>22</v>
      </c>
      <c r="AK149" s="77">
        <v>180</v>
      </c>
      <c r="AL149" s="70">
        <f t="shared" si="25"/>
        <v>-9.8191899288131026</v>
      </c>
      <c r="AM149" s="70">
        <f t="shared" si="26"/>
        <v>350.1808100711869</v>
      </c>
      <c r="AN149" s="70">
        <f t="shared" si="27"/>
        <v>67.704758828601086</v>
      </c>
      <c r="AO149" s="70">
        <f t="shared" si="28"/>
        <v>80.180810071186897</v>
      </c>
      <c r="AP149" s="70">
        <f t="shared" si="29"/>
        <v>22.295241171398914</v>
      </c>
      <c r="AQ149" s="83">
        <f t="shared" si="31"/>
        <v>170.1808100711869</v>
      </c>
      <c r="AR149" s="83">
        <f t="shared" si="30"/>
        <v>22.295241171398914</v>
      </c>
    </row>
    <row r="150" spans="1:44" ht="15">
      <c r="A150"/>
      <c r="B150" s="70" t="s">
        <v>1101</v>
      </c>
      <c r="C150"/>
      <c r="D150" s="70" t="s">
        <v>1100</v>
      </c>
      <c r="E150" s="22">
        <v>93</v>
      </c>
      <c r="F150" s="22">
        <v>2</v>
      </c>
      <c r="G150" s="71" t="str">
        <f t="shared" si="24"/>
        <v>93-2</v>
      </c>
      <c r="H150" s="70">
        <v>43</v>
      </c>
      <c r="I150" s="70">
        <v>70.5</v>
      </c>
      <c r="J150" s="72" t="str">
        <f>IF(((VLOOKUP($G150,Depth_Lookup!$A$3:$J$415,9,FALSE))-(I150/100))&gt;=0,"Good","Too Long")</f>
        <v>Good</v>
      </c>
      <c r="K150" s="73">
        <f>(VLOOKUP($G150,Depth_Lookup!$A$3:$J$415,10,FALSE))+(H150/100)</f>
        <v>252.785</v>
      </c>
      <c r="L150" s="73">
        <f>(VLOOKUP($G150,Depth_Lookup!$A$3:$J$415,10,FALSE))+(I150/100)</f>
        <v>253.06</v>
      </c>
      <c r="M150" s="74"/>
      <c r="N150" s="74"/>
      <c r="O150" s="72" t="e">
        <f>VLOOKUP(N150,[1]definitions_list_lookup!AB$12:AC$17,2,FALSE)</f>
        <v>#N/A</v>
      </c>
      <c r="P150" s="75"/>
      <c r="Q150" s="72"/>
      <c r="R150" s="76"/>
      <c r="S150" s="77"/>
      <c r="T150" s="78"/>
      <c r="U150" s="72" t="e">
        <f>VLOOKUP(T150,[1]definitions_list_lookup!$AT167:$AU169,2,FALSE)</f>
        <v>#N/A</v>
      </c>
      <c r="V150" s="74"/>
      <c r="W150" s="79"/>
      <c r="X150" s="80" t="s">
        <v>1056</v>
      </c>
      <c r="Y150" s="81">
        <f>VLOOKUP(X150,[1]definitions_list_lookup!$AB$20:$AC$25,2,FALSE)</f>
        <v>1</v>
      </c>
      <c r="Z150" s="80" t="s">
        <v>915</v>
      </c>
      <c r="AA150" s="81">
        <f>VLOOKUP(Z150,[1]definitions_list_lookup!$AT$3:$AU$5,2,FALSE)</f>
        <v>1</v>
      </c>
      <c r="AB150" s="80"/>
      <c r="AC150" s="80"/>
      <c r="AD150" s="82"/>
      <c r="AE150" s="82"/>
      <c r="AF150" s="82"/>
      <c r="AG150" s="82"/>
      <c r="AH150" s="77">
        <v>37</v>
      </c>
      <c r="AI150" s="77">
        <v>270</v>
      </c>
      <c r="AJ150" s="77">
        <v>24</v>
      </c>
      <c r="AK150" s="77">
        <v>180</v>
      </c>
      <c r="AL150" s="70">
        <f t="shared" si="25"/>
        <v>59.423774370054105</v>
      </c>
      <c r="AM150" s="70">
        <f t="shared" si="26"/>
        <v>59.423774370054105</v>
      </c>
      <c r="AN150" s="70">
        <f t="shared" si="27"/>
        <v>48.805782905340855</v>
      </c>
      <c r="AO150" s="70">
        <f t="shared" si="28"/>
        <v>149.4237743700541</v>
      </c>
      <c r="AP150" s="70">
        <f t="shared" si="29"/>
        <v>41.194217094659145</v>
      </c>
      <c r="AQ150" s="83">
        <f t="shared" si="31"/>
        <v>239.4237743700541</v>
      </c>
      <c r="AR150" s="83">
        <f t="shared" si="30"/>
        <v>41.194217094659145</v>
      </c>
    </row>
    <row r="151" spans="1:44" ht="15">
      <c r="A151"/>
      <c r="B151" s="70" t="s">
        <v>1101</v>
      </c>
      <c r="C151"/>
      <c r="D151" s="70" t="s">
        <v>1100</v>
      </c>
      <c r="E151" s="22">
        <v>93</v>
      </c>
      <c r="F151" s="22">
        <v>3</v>
      </c>
      <c r="G151" s="71" t="str">
        <f t="shared" si="24"/>
        <v>93-3</v>
      </c>
      <c r="H151" s="70">
        <v>12</v>
      </c>
      <c r="I151" s="70">
        <v>71</v>
      </c>
      <c r="J151" s="72" t="str">
        <f>IF(((VLOOKUP($G151,Depth_Lookup!$A$3:$J$415,9,FALSE))-(I151/100))&gt;=0,"Good","Too Long")</f>
        <v>Good</v>
      </c>
      <c r="K151" s="73">
        <f>(VLOOKUP($G151,Depth_Lookup!$A$3:$J$415,10,FALSE))+(H151/100)</f>
        <v>253.345</v>
      </c>
      <c r="L151" s="73">
        <f>(VLOOKUP($G151,Depth_Lookup!$A$3:$J$415,10,FALSE))+(I151/100)</f>
        <v>253.935</v>
      </c>
      <c r="M151" s="74"/>
      <c r="N151" s="74"/>
      <c r="O151" s="72" t="e">
        <f>VLOOKUP(N151,[1]definitions_list_lookup!AB$12:AC$17,2,FALSE)</f>
        <v>#N/A</v>
      </c>
      <c r="P151" s="75"/>
      <c r="Q151" s="72"/>
      <c r="R151" s="76"/>
      <c r="S151" s="77"/>
      <c r="T151" s="78"/>
      <c r="U151" s="72" t="e">
        <f>VLOOKUP(T151,[1]definitions_list_lookup!$AT168:$AU170,2,FALSE)</f>
        <v>#N/A</v>
      </c>
      <c r="V151" s="74"/>
      <c r="W151" s="79"/>
      <c r="X151" s="80" t="s">
        <v>1056</v>
      </c>
      <c r="Y151" s="81">
        <f>VLOOKUP(X151,[1]definitions_list_lookup!$AB$20:$AC$25,2,FALSE)</f>
        <v>1</v>
      </c>
      <c r="Z151" s="80" t="s">
        <v>941</v>
      </c>
      <c r="AA151" s="81">
        <f>VLOOKUP(Z151,[1]definitions_list_lookup!$AT$3:$AU$5,2,FALSE)</f>
        <v>2</v>
      </c>
      <c r="AB151" s="80"/>
      <c r="AC151" s="80"/>
      <c r="AD151" s="82"/>
      <c r="AE151" s="82"/>
      <c r="AF151" s="82"/>
      <c r="AG151" s="82"/>
      <c r="AH151" s="77">
        <v>9</v>
      </c>
      <c r="AI151" s="77">
        <v>270</v>
      </c>
      <c r="AJ151" s="77">
        <v>27</v>
      </c>
      <c r="AK151" s="77">
        <v>180</v>
      </c>
      <c r="AL151" s="70">
        <f t="shared" si="25"/>
        <v>17.267698552298043</v>
      </c>
      <c r="AM151" s="70">
        <f t="shared" si="26"/>
        <v>17.267698552298043</v>
      </c>
      <c r="AN151" s="70">
        <f t="shared" si="27"/>
        <v>61.916753489767665</v>
      </c>
      <c r="AO151" s="70">
        <f t="shared" si="28"/>
        <v>107.26769855229804</v>
      </c>
      <c r="AP151" s="70">
        <f t="shared" si="29"/>
        <v>28.083246510232335</v>
      </c>
      <c r="AQ151" s="83">
        <f t="shared" si="31"/>
        <v>197.26769855229804</v>
      </c>
      <c r="AR151" s="83">
        <f t="shared" si="30"/>
        <v>28.083246510232335</v>
      </c>
    </row>
    <row r="152" spans="1:44" ht="15">
      <c r="A152"/>
      <c r="B152" s="70" t="s">
        <v>1101</v>
      </c>
      <c r="C152"/>
      <c r="D152" s="70" t="s">
        <v>1100</v>
      </c>
      <c r="E152" s="22">
        <v>93</v>
      </c>
      <c r="F152" s="22">
        <v>4</v>
      </c>
      <c r="G152" s="71" t="str">
        <f t="shared" si="24"/>
        <v>93-4</v>
      </c>
      <c r="H152" s="70">
        <v>6.5</v>
      </c>
      <c r="I152" s="70">
        <v>27</v>
      </c>
      <c r="J152" s="72" t="str">
        <f>IF(((VLOOKUP($G152,Depth_Lookup!$A$3:$J$415,9,FALSE))-(I152/100))&gt;=0,"Good","Too Long")</f>
        <v>Good</v>
      </c>
      <c r="K152" s="73">
        <f>(VLOOKUP($G152,Depth_Lookup!$A$3:$J$415,10,FALSE))+(H152/100)</f>
        <v>254.02</v>
      </c>
      <c r="L152" s="73">
        <f>(VLOOKUP($G152,Depth_Lookup!$A$3:$J$415,10,FALSE))+(I152/100)</f>
        <v>254.22500000000002</v>
      </c>
      <c r="M152" s="74"/>
      <c r="N152" s="74"/>
      <c r="O152" s="72" t="e">
        <f>VLOOKUP(N152,[1]definitions_list_lookup!AB$12:AC$17,2,FALSE)</f>
        <v>#N/A</v>
      </c>
      <c r="P152" s="75"/>
      <c r="Q152" s="72"/>
      <c r="R152" s="76"/>
      <c r="S152" s="77"/>
      <c r="T152" s="78"/>
      <c r="U152" s="72" t="e">
        <f>VLOOKUP(T152,[1]definitions_list_lookup!$AT169:$AU171,2,FALSE)</f>
        <v>#N/A</v>
      </c>
      <c r="V152" s="74"/>
      <c r="W152" s="79"/>
      <c r="X152" s="80" t="s">
        <v>1056</v>
      </c>
      <c r="Y152" s="81">
        <f>VLOOKUP(X152,[1]definitions_list_lookup!$AB$20:$AC$25,2,FALSE)</f>
        <v>1</v>
      </c>
      <c r="Z152" s="80" t="s">
        <v>915</v>
      </c>
      <c r="AA152" s="81">
        <f>VLOOKUP(Z152,[1]definitions_list_lookup!$AT$3:$AU$5,2,FALSE)</f>
        <v>1</v>
      </c>
      <c r="AB152" s="80"/>
      <c r="AC152" s="80"/>
      <c r="AD152" s="82"/>
      <c r="AE152" s="82"/>
      <c r="AF152" s="82"/>
      <c r="AG152" s="82"/>
      <c r="AH152" s="77">
        <v>12</v>
      </c>
      <c r="AI152" s="77">
        <v>270</v>
      </c>
      <c r="AJ152" s="77">
        <v>31</v>
      </c>
      <c r="AK152" s="77">
        <v>180</v>
      </c>
      <c r="AL152" s="70">
        <f t="shared" si="25"/>
        <v>19.481412725763988</v>
      </c>
      <c r="AM152" s="70">
        <f t="shared" si="26"/>
        <v>19.481412725763988</v>
      </c>
      <c r="AN152" s="70">
        <f t="shared" si="27"/>
        <v>57.488640533569765</v>
      </c>
      <c r="AO152" s="70">
        <f t="shared" si="28"/>
        <v>109.48141272576399</v>
      </c>
      <c r="AP152" s="70">
        <f t="shared" si="29"/>
        <v>32.511359466430235</v>
      </c>
      <c r="AQ152" s="83">
        <f t="shared" si="31"/>
        <v>199.48141272576399</v>
      </c>
      <c r="AR152" s="83">
        <f t="shared" si="30"/>
        <v>32.511359466430235</v>
      </c>
    </row>
    <row r="153" spans="1:44" ht="15">
      <c r="A153"/>
      <c r="B153" s="70" t="s">
        <v>1101</v>
      </c>
      <c r="C153"/>
      <c r="D153" s="70" t="s">
        <v>1100</v>
      </c>
      <c r="E153" s="22">
        <v>94</v>
      </c>
      <c r="F153" s="22">
        <v>1</v>
      </c>
      <c r="G153" s="71" t="str">
        <f t="shared" si="24"/>
        <v>94-1</v>
      </c>
      <c r="H153" s="70">
        <v>0</v>
      </c>
      <c r="I153" s="70">
        <v>39</v>
      </c>
      <c r="J153" s="72" t="str">
        <f>IF(((VLOOKUP($G153,Depth_Lookup!$A$3:$J$415,9,FALSE))-(I153/100))&gt;=0,"Good","Too Long")</f>
        <v>Good</v>
      </c>
      <c r="K153" s="73">
        <f>(VLOOKUP($G153,Depth_Lookup!$A$3:$J$415,10,FALSE))+(H153/100)</f>
        <v>254.7</v>
      </c>
      <c r="L153" s="73">
        <f>(VLOOKUP($G153,Depth_Lookup!$A$3:$J$415,10,FALSE))+(I153/100)</f>
        <v>255.08999999999997</v>
      </c>
      <c r="M153" s="74"/>
      <c r="N153" s="74"/>
      <c r="O153" s="72" t="e">
        <f>VLOOKUP(N153,[1]definitions_list_lookup!AB$12:AC$17,2,FALSE)</f>
        <v>#N/A</v>
      </c>
      <c r="P153" s="75"/>
      <c r="Q153" s="72"/>
      <c r="R153" s="76"/>
      <c r="S153" s="77"/>
      <c r="T153" s="78"/>
      <c r="U153" s="72" t="e">
        <f>VLOOKUP(T153,[1]definitions_list_lookup!$AT170:$AU172,2,FALSE)</f>
        <v>#N/A</v>
      </c>
      <c r="V153" s="74"/>
      <c r="W153" s="79"/>
      <c r="X153" s="80" t="s">
        <v>1056</v>
      </c>
      <c r="Y153" s="81">
        <f>VLOOKUP(X153,[1]definitions_list_lookup!$AB$20:$AC$25,2,FALSE)</f>
        <v>1</v>
      </c>
      <c r="Z153" s="80" t="s">
        <v>915</v>
      </c>
      <c r="AA153" s="81">
        <f>VLOOKUP(Z153,[1]definitions_list_lookup!$AT$3:$AU$5,2,FALSE)</f>
        <v>1</v>
      </c>
      <c r="AB153" s="80"/>
      <c r="AC153" s="80"/>
      <c r="AD153" s="82"/>
      <c r="AE153" s="82"/>
      <c r="AF153" s="82"/>
      <c r="AG153" s="82"/>
      <c r="AH153" s="77">
        <v>6</v>
      </c>
      <c r="AI153" s="77">
        <v>270</v>
      </c>
      <c r="AJ153" s="77">
        <v>11</v>
      </c>
      <c r="AK153" s="77">
        <v>0</v>
      </c>
      <c r="AL153" s="70">
        <f t="shared" si="25"/>
        <v>151.59927147242325</v>
      </c>
      <c r="AM153" s="70">
        <f t="shared" si="26"/>
        <v>151.59927147242325</v>
      </c>
      <c r="AN153" s="70">
        <f t="shared" si="27"/>
        <v>77.539227101540504</v>
      </c>
      <c r="AO153" s="70">
        <f t="shared" si="28"/>
        <v>241.59927147242325</v>
      </c>
      <c r="AP153" s="70">
        <f t="shared" si="29"/>
        <v>12.460772898459496</v>
      </c>
      <c r="AQ153" s="83">
        <f t="shared" si="31"/>
        <v>331.59927147242325</v>
      </c>
      <c r="AR153" s="83">
        <f t="shared" si="30"/>
        <v>12.460772898459496</v>
      </c>
    </row>
    <row r="154" spans="1:44" ht="15">
      <c r="A154"/>
      <c r="B154" s="70" t="s">
        <v>1101</v>
      </c>
      <c r="C154"/>
      <c r="D154" s="70" t="s">
        <v>1100</v>
      </c>
      <c r="E154" s="22">
        <v>94</v>
      </c>
      <c r="F154" s="22">
        <v>1</v>
      </c>
      <c r="G154" s="71" t="str">
        <f t="shared" si="24"/>
        <v>94-1</v>
      </c>
      <c r="H154" s="70">
        <v>63</v>
      </c>
      <c r="I154" s="70">
        <v>84</v>
      </c>
      <c r="J154" s="72" t="str">
        <f>IF(((VLOOKUP($G154,Depth_Lookup!$A$3:$J$415,9,FALSE))-(I154/100))&gt;=0,"Good","Too Long")</f>
        <v>Good</v>
      </c>
      <c r="K154" s="73">
        <f>(VLOOKUP($G154,Depth_Lookup!$A$3:$J$415,10,FALSE))+(H154/100)</f>
        <v>255.32999999999998</v>
      </c>
      <c r="L154" s="73">
        <f>(VLOOKUP($G154,Depth_Lookup!$A$3:$J$415,10,FALSE))+(I154/100)</f>
        <v>255.54</v>
      </c>
      <c r="M154" s="74"/>
      <c r="N154" s="74"/>
      <c r="O154" s="72" t="e">
        <f>VLOOKUP(N154,[1]definitions_list_lookup!AB$12:AC$17,2,FALSE)</f>
        <v>#N/A</v>
      </c>
      <c r="P154" s="75"/>
      <c r="Q154" s="72"/>
      <c r="R154" s="76"/>
      <c r="S154" s="77"/>
      <c r="T154" s="78"/>
      <c r="U154" s="72" t="e">
        <f>VLOOKUP(T154,[1]definitions_list_lookup!$AT171:$AU173,2,FALSE)</f>
        <v>#N/A</v>
      </c>
      <c r="V154" s="74"/>
      <c r="W154" s="79"/>
      <c r="X154" s="80" t="s">
        <v>1043</v>
      </c>
      <c r="Y154" s="81">
        <f>VLOOKUP(X154,[1]definitions_list_lookup!$AB$20:$AC$25,2,FALSE)</f>
        <v>3</v>
      </c>
      <c r="Z154" s="80" t="s">
        <v>915</v>
      </c>
      <c r="AA154" s="81">
        <f>VLOOKUP(Z154,[1]definitions_list_lookup!$AT$3:$AU$5,2,FALSE)</f>
        <v>1</v>
      </c>
      <c r="AB154" s="80"/>
      <c r="AC154" s="80"/>
      <c r="AD154" s="82"/>
      <c r="AE154" s="82"/>
      <c r="AF154" s="82"/>
      <c r="AG154" s="82"/>
      <c r="AH154" s="77">
        <v>7</v>
      </c>
      <c r="AI154" s="77">
        <v>270</v>
      </c>
      <c r="AJ154" s="77">
        <v>33</v>
      </c>
      <c r="AK154" s="77">
        <v>180</v>
      </c>
      <c r="AL154" s="70">
        <f t="shared" si="25"/>
        <v>10.70662073584424</v>
      </c>
      <c r="AM154" s="70">
        <f t="shared" si="26"/>
        <v>10.70662073584424</v>
      </c>
      <c r="AN154" s="70">
        <f t="shared" si="27"/>
        <v>56.538757300624702</v>
      </c>
      <c r="AO154" s="70">
        <f t="shared" si="28"/>
        <v>100.70662073584424</v>
      </c>
      <c r="AP154" s="70">
        <f t="shared" si="29"/>
        <v>33.461242699375298</v>
      </c>
      <c r="AQ154" s="83">
        <f t="shared" si="31"/>
        <v>190.70662073584424</v>
      </c>
      <c r="AR154" s="83">
        <f t="shared" si="30"/>
        <v>33.461242699375298</v>
      </c>
    </row>
    <row r="155" spans="1:44" ht="15">
      <c r="A155"/>
      <c r="B155" s="70" t="s">
        <v>1101</v>
      </c>
      <c r="C155"/>
      <c r="D155" s="111" t="s">
        <v>1100</v>
      </c>
      <c r="E155" s="22">
        <v>94</v>
      </c>
      <c r="F155" s="22">
        <v>2</v>
      </c>
      <c r="G155" s="71" t="str">
        <f t="shared" si="24"/>
        <v>94-2</v>
      </c>
      <c r="H155" s="70">
        <v>0</v>
      </c>
      <c r="I155" s="70">
        <v>17</v>
      </c>
      <c r="J155" s="72" t="str">
        <f>IF(((VLOOKUP($G155,Depth_Lookup!$A$3:$J$415,9,FALSE))-(I155/100))&gt;=0,"Good","Too Long")</f>
        <v>Good</v>
      </c>
      <c r="K155" s="73">
        <f>(VLOOKUP($G155,Depth_Lookup!$A$3:$J$415,10,FALSE))+(H155/100)</f>
        <v>255.55500000000001</v>
      </c>
      <c r="L155" s="73">
        <f>(VLOOKUP($G155,Depth_Lookup!$A$3:$J$415,10,FALSE))+(I155/100)</f>
        <v>255.72499999999999</v>
      </c>
      <c r="M155" s="74"/>
      <c r="N155" s="74"/>
      <c r="O155" s="72" t="e">
        <f>VLOOKUP(N155,[1]definitions_list_lookup!AB$12:AC$17,2,FALSE)</f>
        <v>#N/A</v>
      </c>
      <c r="P155" s="75"/>
      <c r="Q155" s="72"/>
      <c r="R155" s="76"/>
      <c r="S155" s="77"/>
      <c r="T155" s="78"/>
      <c r="U155" s="72" t="e">
        <f>VLOOKUP(T155,[1]definitions_list_lookup!$AT172:$AU174,2,FALSE)</f>
        <v>#N/A</v>
      </c>
      <c r="V155" s="74"/>
      <c r="W155" s="79"/>
      <c r="X155" s="80" t="s">
        <v>1059</v>
      </c>
      <c r="Y155" s="81">
        <f>VLOOKUP(X155,[1]definitions_list_lookup!$AB$20:$AC$25,2,FALSE)</f>
        <v>2</v>
      </c>
      <c r="Z155" s="80" t="s">
        <v>915</v>
      </c>
      <c r="AA155" s="81">
        <f>VLOOKUP(Z155,[1]definitions_list_lookup!$AT$3:$AU$5,2,FALSE)</f>
        <v>1</v>
      </c>
      <c r="AB155" s="80"/>
      <c r="AC155" s="80"/>
      <c r="AD155" s="82"/>
      <c r="AE155" s="82"/>
      <c r="AF155" s="82"/>
      <c r="AG155" s="82"/>
      <c r="AH155" s="77">
        <v>13</v>
      </c>
      <c r="AI155" s="77">
        <v>270</v>
      </c>
      <c r="AJ155" s="77">
        <v>41</v>
      </c>
      <c r="AK155" s="77">
        <v>180</v>
      </c>
      <c r="AL155" s="70">
        <f t="shared" si="25"/>
        <v>14.873459485899787</v>
      </c>
      <c r="AM155" s="70">
        <f t="shared" si="26"/>
        <v>14.873459485899787</v>
      </c>
      <c r="AN155" s="70">
        <f t="shared" si="27"/>
        <v>48.031096115438345</v>
      </c>
      <c r="AO155" s="70">
        <f t="shared" si="28"/>
        <v>104.87345948589979</v>
      </c>
      <c r="AP155" s="70">
        <f t="shared" si="29"/>
        <v>41.968903884561655</v>
      </c>
      <c r="AQ155" s="83">
        <f t="shared" si="31"/>
        <v>194.87345948589979</v>
      </c>
      <c r="AR155" s="83">
        <f t="shared" si="30"/>
        <v>41.968903884561655</v>
      </c>
    </row>
    <row r="156" spans="1:44" ht="15">
      <c r="A156"/>
      <c r="B156" s="70" t="s">
        <v>1101</v>
      </c>
      <c r="C156"/>
      <c r="D156" s="70" t="s">
        <v>1100</v>
      </c>
      <c r="E156" s="22">
        <v>94</v>
      </c>
      <c r="F156" s="22">
        <v>2</v>
      </c>
      <c r="G156" s="71" t="str">
        <f t="shared" si="24"/>
        <v>94-2</v>
      </c>
      <c r="H156" s="70">
        <v>64</v>
      </c>
      <c r="I156" s="70">
        <v>95</v>
      </c>
      <c r="J156" s="72" t="str">
        <f>IF(((VLOOKUP($G156,Depth_Lookup!$A$3:$J$415,9,FALSE))-(I156/100))&gt;=0,"Good","Too Long")</f>
        <v>Good</v>
      </c>
      <c r="K156" s="73">
        <f>(VLOOKUP($G156,Depth_Lookup!$A$3:$J$415,10,FALSE))+(H156/100)</f>
        <v>256.19499999999999</v>
      </c>
      <c r="L156" s="73">
        <f>(VLOOKUP($G156,Depth_Lookup!$A$3:$J$415,10,FALSE))+(I156/100)</f>
        <v>256.505</v>
      </c>
      <c r="M156" s="74"/>
      <c r="N156" s="74"/>
      <c r="O156" s="72" t="e">
        <f>VLOOKUP(N156,[1]definitions_list_lookup!AB$12:AC$17,2,FALSE)</f>
        <v>#N/A</v>
      </c>
      <c r="P156" s="75"/>
      <c r="Q156" s="72"/>
      <c r="R156" s="76"/>
      <c r="S156" s="77"/>
      <c r="T156" s="78"/>
      <c r="U156" s="72" t="e">
        <f>VLOOKUP(T156,[1]definitions_list_lookup!$AT173:$AU175,2,FALSE)</f>
        <v>#N/A</v>
      </c>
      <c r="V156" s="74"/>
      <c r="W156" s="79"/>
      <c r="X156" s="80" t="s">
        <v>1056</v>
      </c>
      <c r="Y156" s="81">
        <f>VLOOKUP(X156,[1]definitions_list_lookup!$AB$20:$AC$25,2,FALSE)</f>
        <v>1</v>
      </c>
      <c r="Z156" s="80" t="s">
        <v>941</v>
      </c>
      <c r="AA156" s="81">
        <f>VLOOKUP(Z156,[1]definitions_list_lookup!$AT$3:$AU$5,2,FALSE)</f>
        <v>2</v>
      </c>
      <c r="AB156" s="80"/>
      <c r="AC156" s="80"/>
      <c r="AD156" s="82"/>
      <c r="AE156" s="82"/>
      <c r="AF156" s="82"/>
      <c r="AG156" s="82"/>
      <c r="AH156" s="77">
        <v>13</v>
      </c>
      <c r="AI156" s="77">
        <v>270</v>
      </c>
      <c r="AJ156" s="77">
        <v>41</v>
      </c>
      <c r="AK156" s="77">
        <v>180</v>
      </c>
      <c r="AL156" s="70">
        <f t="shared" si="25"/>
        <v>14.873459485899787</v>
      </c>
      <c r="AM156" s="70">
        <f t="shared" si="26"/>
        <v>14.873459485899787</v>
      </c>
      <c r="AN156" s="70">
        <f t="shared" si="27"/>
        <v>48.031096115438345</v>
      </c>
      <c r="AO156" s="70">
        <f t="shared" si="28"/>
        <v>104.87345948589979</v>
      </c>
      <c r="AP156" s="70">
        <f t="shared" si="29"/>
        <v>41.968903884561655</v>
      </c>
      <c r="AQ156" s="83">
        <f t="shared" si="31"/>
        <v>194.87345948589979</v>
      </c>
      <c r="AR156" s="83">
        <f t="shared" si="30"/>
        <v>41.968903884561655</v>
      </c>
    </row>
    <row r="157" spans="1:44" ht="15">
      <c r="A157"/>
      <c r="B157" s="70" t="s">
        <v>1101</v>
      </c>
      <c r="C157"/>
      <c r="D157" s="70" t="s">
        <v>1100</v>
      </c>
      <c r="E157" s="22">
        <v>94</v>
      </c>
      <c r="F157" s="22">
        <v>3</v>
      </c>
      <c r="G157" s="71" t="str">
        <f t="shared" si="24"/>
        <v>94-3</v>
      </c>
      <c r="H157" s="70">
        <v>2</v>
      </c>
      <c r="I157" s="70">
        <v>73</v>
      </c>
      <c r="J157" s="72" t="str">
        <f>IF(((VLOOKUP($G157,Depth_Lookup!$A$3:$J$415,9,FALSE))-(I157/100))&gt;=0,"Good","Too Long")</f>
        <v>Good</v>
      </c>
      <c r="K157" s="73">
        <f>(VLOOKUP($G157,Depth_Lookup!$A$3:$J$415,10,FALSE))+(H157/100)</f>
        <v>256.52999999999997</v>
      </c>
      <c r="L157" s="73">
        <f>(VLOOKUP($G157,Depth_Lookup!$A$3:$J$415,10,FALSE))+(I157/100)</f>
        <v>257.24</v>
      </c>
      <c r="M157" s="74"/>
      <c r="N157" s="74"/>
      <c r="O157" s="72" t="e">
        <f>VLOOKUP(N157,[1]definitions_list_lookup!AB$12:AC$17,2,FALSE)</f>
        <v>#N/A</v>
      </c>
      <c r="P157" s="75"/>
      <c r="Q157" s="72"/>
      <c r="R157" s="76"/>
      <c r="S157" s="77"/>
      <c r="T157" s="78"/>
      <c r="U157" s="72" t="e">
        <f>VLOOKUP(T157,[1]definitions_list_lookup!$AT174:$AU176,2,FALSE)</f>
        <v>#N/A</v>
      </c>
      <c r="V157" s="74"/>
      <c r="W157" s="79"/>
      <c r="X157" s="80" t="s">
        <v>1059</v>
      </c>
      <c r="Y157" s="81">
        <f>VLOOKUP(X157,[1]definitions_list_lookup!$AB$20:$AC$25,2,FALSE)</f>
        <v>2</v>
      </c>
      <c r="Z157" s="80" t="s">
        <v>915</v>
      </c>
      <c r="AA157" s="81">
        <f>VLOOKUP(Z157,[1]definitions_list_lookup!$AT$3:$AU$5,2,FALSE)</f>
        <v>1</v>
      </c>
      <c r="AB157" s="80"/>
      <c r="AC157" s="80"/>
      <c r="AD157" s="82"/>
      <c r="AE157" s="82"/>
      <c r="AF157" s="82"/>
      <c r="AG157" s="82"/>
      <c r="AH157" s="77">
        <v>8</v>
      </c>
      <c r="AI157" s="77">
        <v>270</v>
      </c>
      <c r="AJ157" s="77">
        <v>30</v>
      </c>
      <c r="AK157" s="77">
        <v>180</v>
      </c>
      <c r="AL157" s="70">
        <f t="shared" si="25"/>
        <v>13.681077549413715</v>
      </c>
      <c r="AM157" s="70">
        <f t="shared" si="26"/>
        <v>13.681077549413715</v>
      </c>
      <c r="AN157" s="70">
        <f t="shared" si="27"/>
        <v>59.280811579743855</v>
      </c>
      <c r="AO157" s="70">
        <f t="shared" si="28"/>
        <v>103.68107754941371</v>
      </c>
      <c r="AP157" s="70">
        <f t="shared" si="29"/>
        <v>30.719188420256145</v>
      </c>
      <c r="AQ157" s="83">
        <f t="shared" si="31"/>
        <v>193.68107754941371</v>
      </c>
      <c r="AR157" s="83">
        <f t="shared" si="30"/>
        <v>30.719188420256145</v>
      </c>
    </row>
    <row r="158" spans="1:44" ht="15">
      <c r="A158"/>
      <c r="B158" s="70" t="s">
        <v>1101</v>
      </c>
      <c r="C158"/>
      <c r="D158" s="70" t="s">
        <v>1100</v>
      </c>
      <c r="E158" s="22">
        <v>94</v>
      </c>
      <c r="F158" s="22">
        <v>4</v>
      </c>
      <c r="G158" s="71" t="str">
        <f t="shared" si="24"/>
        <v>94-4</v>
      </c>
      <c r="H158" s="70">
        <v>2</v>
      </c>
      <c r="I158" s="70">
        <v>31</v>
      </c>
      <c r="J158" s="72" t="str">
        <f>IF(((VLOOKUP($G158,Depth_Lookup!$A$3:$J$415,9,FALSE))-(I158/100))&gt;=0,"Good","Too Long")</f>
        <v>Good</v>
      </c>
      <c r="K158" s="73">
        <f>(VLOOKUP($G158,Depth_Lookup!$A$3:$J$415,10,FALSE))+(H158/100)</f>
        <v>257.30500000000001</v>
      </c>
      <c r="L158" s="73">
        <f>(VLOOKUP($G158,Depth_Lookup!$A$3:$J$415,10,FALSE))+(I158/100)</f>
        <v>257.59500000000003</v>
      </c>
      <c r="M158" s="74"/>
      <c r="N158" s="74"/>
      <c r="O158" s="72" t="e">
        <f>VLOOKUP(N158,[1]definitions_list_lookup!AB$12:AC$17,2,FALSE)</f>
        <v>#N/A</v>
      </c>
      <c r="P158" s="75"/>
      <c r="Q158" s="72"/>
      <c r="R158" s="76"/>
      <c r="S158" s="77"/>
      <c r="T158" s="78"/>
      <c r="U158" s="72" t="e">
        <f>VLOOKUP(T158,[1]definitions_list_lookup!$AT175:$AU177,2,FALSE)</f>
        <v>#N/A</v>
      </c>
      <c r="V158" s="74"/>
      <c r="W158" s="79"/>
      <c r="X158" s="80" t="s">
        <v>1056</v>
      </c>
      <c r="Y158" s="81">
        <f>VLOOKUP(X158,[1]definitions_list_lookup!$AB$20:$AC$25,2,FALSE)</f>
        <v>1</v>
      </c>
      <c r="Z158" s="80" t="s">
        <v>915</v>
      </c>
      <c r="AA158" s="81">
        <f>VLOOKUP(Z158,[1]definitions_list_lookup!$AT$3:$AU$5,2,FALSE)</f>
        <v>1</v>
      </c>
      <c r="AB158" s="80"/>
      <c r="AC158" s="80"/>
      <c r="AD158" s="82"/>
      <c r="AE158" s="82"/>
      <c r="AF158" s="82"/>
      <c r="AG158" s="82"/>
      <c r="AH158" s="77">
        <v>6</v>
      </c>
      <c r="AI158" s="77">
        <v>90</v>
      </c>
      <c r="AJ158" s="77">
        <v>27</v>
      </c>
      <c r="AK158" s="77">
        <v>180</v>
      </c>
      <c r="AL158" s="70">
        <f t="shared" si="25"/>
        <v>-11.655416567027601</v>
      </c>
      <c r="AM158" s="70">
        <f t="shared" si="26"/>
        <v>348.3445834329724</v>
      </c>
      <c r="AN158" s="70">
        <f t="shared" si="27"/>
        <v>62.514163444122673</v>
      </c>
      <c r="AO158" s="70">
        <f t="shared" si="28"/>
        <v>78.344583432972399</v>
      </c>
      <c r="AP158" s="70">
        <f t="shared" si="29"/>
        <v>27.485836555877327</v>
      </c>
      <c r="AQ158" s="83">
        <f t="shared" si="31"/>
        <v>168.3445834329724</v>
      </c>
      <c r="AR158" s="83">
        <f t="shared" si="30"/>
        <v>27.485836555877327</v>
      </c>
    </row>
    <row r="159" spans="1:44" ht="15">
      <c r="A159"/>
      <c r="B159" s="70" t="s">
        <v>1101</v>
      </c>
      <c r="C159"/>
      <c r="D159" s="70" t="s">
        <v>1100</v>
      </c>
      <c r="E159" s="22">
        <v>95</v>
      </c>
      <c r="F159" s="22">
        <v>1</v>
      </c>
      <c r="G159" s="71" t="str">
        <f t="shared" si="24"/>
        <v>95-1</v>
      </c>
      <c r="H159" s="70">
        <v>0</v>
      </c>
      <c r="I159" s="70">
        <v>25</v>
      </c>
      <c r="J159" s="72" t="str">
        <f>IF(((VLOOKUP($G159,Depth_Lookup!$A$3:$J$415,9,FALSE))-(I159/100))&gt;=0,"Good","Too Long")</f>
        <v>Good</v>
      </c>
      <c r="K159" s="73">
        <f>(VLOOKUP($G159,Depth_Lookup!$A$3:$J$415,10,FALSE))+(H159/100)</f>
        <v>257.7</v>
      </c>
      <c r="L159" s="73">
        <f>(VLOOKUP($G159,Depth_Lookup!$A$3:$J$415,10,FALSE))+(I159/100)</f>
        <v>257.95</v>
      </c>
      <c r="M159" s="74"/>
      <c r="N159" s="74"/>
      <c r="O159" s="72" t="e">
        <f>VLOOKUP(N159,[1]definitions_list_lookup!AB$12:AC$17,2,FALSE)</f>
        <v>#N/A</v>
      </c>
      <c r="P159" s="75"/>
      <c r="Q159" s="72"/>
      <c r="R159" s="76"/>
      <c r="S159" s="77"/>
      <c r="T159" s="78"/>
      <c r="U159" s="72" t="e">
        <f>VLOOKUP(T159,[1]definitions_list_lookup!$AT176:$AU178,2,FALSE)</f>
        <v>#N/A</v>
      </c>
      <c r="V159" s="74"/>
      <c r="W159" s="79"/>
      <c r="X159" s="80" t="s">
        <v>1056</v>
      </c>
      <c r="Y159" s="81">
        <f>VLOOKUP(X159,[1]definitions_list_lookup!$AB$20:$AC$25,2,FALSE)</f>
        <v>1</v>
      </c>
      <c r="Z159" s="80" t="s">
        <v>889</v>
      </c>
      <c r="AA159" s="81">
        <f>VLOOKUP(Z159,[1]definitions_list_lookup!$AT$3:$AU$5,2,FALSE)</f>
        <v>0</v>
      </c>
      <c r="AB159" s="80"/>
      <c r="AC159" s="80"/>
      <c r="AD159" s="82"/>
      <c r="AE159" s="82"/>
      <c r="AF159" s="82"/>
      <c r="AG159" s="82"/>
      <c r="AH159" s="77">
        <v>29</v>
      </c>
      <c r="AI159" s="77">
        <v>270</v>
      </c>
      <c r="AJ159" s="77">
        <v>11</v>
      </c>
      <c r="AK159" s="77">
        <v>180</v>
      </c>
      <c r="AL159" s="70">
        <f t="shared" si="25"/>
        <v>70.675692702372004</v>
      </c>
      <c r="AM159" s="70">
        <f t="shared" si="26"/>
        <v>70.675692702372004</v>
      </c>
      <c r="AN159" s="70">
        <f t="shared" si="27"/>
        <v>59.569898058961414</v>
      </c>
      <c r="AO159" s="70">
        <f t="shared" si="28"/>
        <v>160.675692702372</v>
      </c>
      <c r="AP159" s="70">
        <f t="shared" si="29"/>
        <v>30.430101941038586</v>
      </c>
      <c r="AQ159" s="83">
        <f t="shared" si="31"/>
        <v>250.675692702372</v>
      </c>
      <c r="AR159" s="83">
        <f t="shared" si="30"/>
        <v>30.430101941038586</v>
      </c>
    </row>
    <row r="160" spans="1:44" ht="15">
      <c r="A160"/>
      <c r="B160" s="70" t="s">
        <v>1101</v>
      </c>
      <c r="C160"/>
      <c r="D160" s="70" t="s">
        <v>1100</v>
      </c>
      <c r="E160" s="22">
        <v>95</v>
      </c>
      <c r="F160" s="22">
        <v>4</v>
      </c>
      <c r="G160" s="71" t="str">
        <f t="shared" si="24"/>
        <v>95-4</v>
      </c>
      <c r="H160" s="70">
        <v>9</v>
      </c>
      <c r="I160" s="70">
        <v>76</v>
      </c>
      <c r="J160" s="72" t="str">
        <f>IF(((VLOOKUP($G160,Depth_Lookup!$A$3:$J$415,9,FALSE))-(I160/100))&gt;=0,"Good","Too Long")</f>
        <v>Good</v>
      </c>
      <c r="K160" s="73">
        <f>(VLOOKUP($G160,Depth_Lookup!$A$3:$J$415,10,FALSE))+(H160/100)</f>
        <v>260.02</v>
      </c>
      <c r="L160" s="73">
        <f>(VLOOKUP($G160,Depth_Lookup!$A$3:$J$415,10,FALSE))+(I160/100)</f>
        <v>260.69</v>
      </c>
      <c r="M160" s="74"/>
      <c r="N160" s="74"/>
      <c r="O160" s="72" t="e">
        <f>VLOOKUP(N160,[1]definitions_list_lookup!AB$12:AC$17,2,FALSE)</f>
        <v>#N/A</v>
      </c>
      <c r="P160" s="75"/>
      <c r="Q160" s="72"/>
      <c r="R160" s="76"/>
      <c r="S160" s="77"/>
      <c r="T160" s="78"/>
      <c r="U160" s="72" t="e">
        <f>VLOOKUP(T160,[1]definitions_list_lookup!$AT177:$AU179,2,FALSE)</f>
        <v>#N/A</v>
      </c>
      <c r="V160" s="74"/>
      <c r="W160" s="79"/>
      <c r="X160" s="80" t="s">
        <v>1059</v>
      </c>
      <c r="Y160" s="81">
        <f>VLOOKUP(X160,[1]definitions_list_lookup!$AB$20:$AC$25,2,FALSE)</f>
        <v>2</v>
      </c>
      <c r="Z160" s="80" t="s">
        <v>915</v>
      </c>
      <c r="AA160" s="81">
        <f>VLOOKUP(Z160,[1]definitions_list_lookup!$AT$3:$AU$5,2,FALSE)</f>
        <v>1</v>
      </c>
      <c r="AB160" s="80"/>
      <c r="AC160" s="80"/>
      <c r="AD160" s="82"/>
      <c r="AE160" s="82"/>
      <c r="AF160" s="82"/>
      <c r="AG160" s="82"/>
      <c r="AH160" s="77">
        <v>9</v>
      </c>
      <c r="AI160" s="77">
        <v>270</v>
      </c>
      <c r="AJ160" s="77">
        <v>3</v>
      </c>
      <c r="AK160" s="77">
        <v>0</v>
      </c>
      <c r="AL160" s="70">
        <f t="shared" si="25"/>
        <v>108.30884747849831</v>
      </c>
      <c r="AM160" s="70">
        <f t="shared" si="26"/>
        <v>108.30884747849831</v>
      </c>
      <c r="AN160" s="70">
        <f t="shared" si="27"/>
        <v>80.528579772654624</v>
      </c>
      <c r="AO160" s="70">
        <f t="shared" si="28"/>
        <v>198.30884747849831</v>
      </c>
      <c r="AP160" s="70">
        <f t="shared" si="29"/>
        <v>9.4714202273453765</v>
      </c>
      <c r="AQ160" s="83">
        <f t="shared" si="31"/>
        <v>288.30884747849831</v>
      </c>
      <c r="AR160" s="83">
        <f t="shared" si="30"/>
        <v>9.4714202273453765</v>
      </c>
    </row>
    <row r="161" spans="1:44" ht="15">
      <c r="A161"/>
      <c r="B161" s="70" t="s">
        <v>1101</v>
      </c>
      <c r="C161"/>
      <c r="D161" s="70" t="s">
        <v>1100</v>
      </c>
      <c r="E161" s="22">
        <v>96</v>
      </c>
      <c r="F161" s="22">
        <v>1</v>
      </c>
      <c r="G161" s="71" t="str">
        <f t="shared" si="24"/>
        <v>96-1</v>
      </c>
      <c r="H161" s="70">
        <v>0</v>
      </c>
      <c r="I161" s="70">
        <v>31</v>
      </c>
      <c r="J161" s="72" t="str">
        <f>IF(((VLOOKUP($G161,Depth_Lookup!$A$3:$J$415,9,FALSE))-(I161/100))&gt;=0,"Good","Too Long")</f>
        <v>Good</v>
      </c>
      <c r="K161" s="73">
        <f>(VLOOKUP($G161,Depth_Lookup!$A$3:$J$415,10,FALSE))+(H161/100)</f>
        <v>260.7</v>
      </c>
      <c r="L161" s="73">
        <f>(VLOOKUP($G161,Depth_Lookup!$A$3:$J$415,10,FALSE))+(I161/100)</f>
        <v>261.01</v>
      </c>
      <c r="M161" s="74"/>
      <c r="N161" s="74"/>
      <c r="O161" s="72" t="e">
        <f>VLOOKUP(N161,[1]definitions_list_lookup!AB$12:AC$17,2,FALSE)</f>
        <v>#N/A</v>
      </c>
      <c r="P161" s="75"/>
      <c r="Q161" s="72"/>
      <c r="R161" s="76"/>
      <c r="S161" s="77"/>
      <c r="T161" s="78"/>
      <c r="U161" s="72" t="e">
        <f>VLOOKUP(T161,[1]definitions_list_lookup!$AT178:$AU180,2,FALSE)</f>
        <v>#N/A</v>
      </c>
      <c r="V161" s="74"/>
      <c r="W161" s="79"/>
      <c r="X161" s="80" t="s">
        <v>1059</v>
      </c>
      <c r="Y161" s="81">
        <f>VLOOKUP(X161,[1]definitions_list_lookup!$AB$20:$AC$25,2,FALSE)</f>
        <v>2</v>
      </c>
      <c r="Z161" s="80" t="s">
        <v>915</v>
      </c>
      <c r="AA161" s="81">
        <f>VLOOKUP(Z161,[1]definitions_list_lookup!$AT$3:$AU$5,2,FALSE)</f>
        <v>1</v>
      </c>
      <c r="AB161" s="80"/>
      <c r="AC161" s="80"/>
      <c r="AD161" s="82"/>
      <c r="AE161" s="82"/>
      <c r="AF161" s="82"/>
      <c r="AG161" s="82"/>
      <c r="AH161" s="77">
        <v>11</v>
      </c>
      <c r="AI161" s="77">
        <v>270</v>
      </c>
      <c r="AJ161" s="77">
        <v>30</v>
      </c>
      <c r="AK161" s="77">
        <v>0</v>
      </c>
      <c r="AL161" s="70">
        <f t="shared" si="25"/>
        <v>161.39282634397608</v>
      </c>
      <c r="AM161" s="70">
        <f t="shared" si="26"/>
        <v>161.39282634397608</v>
      </c>
      <c r="AN161" s="70">
        <f t="shared" si="27"/>
        <v>58.650487738846088</v>
      </c>
      <c r="AO161" s="70">
        <f t="shared" si="28"/>
        <v>251.39282634397608</v>
      </c>
      <c r="AP161" s="70">
        <f t="shared" si="29"/>
        <v>31.349512261153912</v>
      </c>
      <c r="AQ161" s="83">
        <f t="shared" si="31"/>
        <v>341.39282634397608</v>
      </c>
      <c r="AR161" s="83">
        <f t="shared" si="30"/>
        <v>31.349512261153912</v>
      </c>
    </row>
    <row r="162" spans="1:44" ht="15">
      <c r="A162"/>
      <c r="B162" s="70" t="s">
        <v>1101</v>
      </c>
      <c r="C162"/>
      <c r="D162" s="70" t="s">
        <v>1100</v>
      </c>
      <c r="E162" s="22">
        <v>96</v>
      </c>
      <c r="F162" s="22">
        <v>2</v>
      </c>
      <c r="G162" s="71" t="str">
        <f t="shared" si="24"/>
        <v>96-2</v>
      </c>
      <c r="H162" s="70">
        <v>24.5</v>
      </c>
      <c r="I162" s="70">
        <v>71</v>
      </c>
      <c r="J162" s="72" t="str">
        <f>IF(((VLOOKUP($G162,Depth_Lookup!$A$3:$J$415,9,FALSE))-(I162/100))&gt;=0,"Good","Too Long")</f>
        <v>Good</v>
      </c>
      <c r="K162" s="73">
        <f>(VLOOKUP($G162,Depth_Lookup!$A$3:$J$415,10,FALSE))+(H162/100)</f>
        <v>261.375</v>
      </c>
      <c r="L162" s="73">
        <f>(VLOOKUP($G162,Depth_Lookup!$A$3:$J$415,10,FALSE))+(I162/100)</f>
        <v>261.83999999999997</v>
      </c>
      <c r="M162" s="74"/>
      <c r="N162" s="74"/>
      <c r="O162" s="72" t="e">
        <f>VLOOKUP(N162,[1]definitions_list_lookup!AB$12:AC$17,2,FALSE)</f>
        <v>#N/A</v>
      </c>
      <c r="P162" s="75"/>
      <c r="Q162" s="72"/>
      <c r="R162" s="76"/>
      <c r="S162" s="77"/>
      <c r="T162" s="78"/>
      <c r="U162" s="72" t="e">
        <f>VLOOKUP(T162,[1]definitions_list_lookup!$AT179:$AU181,2,FALSE)</f>
        <v>#N/A</v>
      </c>
      <c r="V162" s="74"/>
      <c r="W162" s="79"/>
      <c r="X162" s="80" t="s">
        <v>1056</v>
      </c>
      <c r="Y162" s="81">
        <f>VLOOKUP(X162,[1]definitions_list_lookup!$AB$20:$AC$25,2,FALSE)</f>
        <v>1</v>
      </c>
      <c r="Z162" s="80" t="s">
        <v>915</v>
      </c>
      <c r="AA162" s="81">
        <f>VLOOKUP(Z162,[1]definitions_list_lookup!$AT$3:$AU$5,2,FALSE)</f>
        <v>1</v>
      </c>
      <c r="AB162" s="80"/>
      <c r="AC162" s="80"/>
      <c r="AD162" s="82"/>
      <c r="AE162" s="82"/>
      <c r="AF162" s="82"/>
      <c r="AG162" s="82"/>
      <c r="AH162" s="77">
        <v>16</v>
      </c>
      <c r="AI162" s="77">
        <v>270</v>
      </c>
      <c r="AJ162" s="77">
        <v>38</v>
      </c>
      <c r="AK162" s="77">
        <v>0</v>
      </c>
      <c r="AL162" s="70">
        <f t="shared" si="25"/>
        <v>159.84598675585494</v>
      </c>
      <c r="AM162" s="70">
        <f t="shared" si="26"/>
        <v>159.84598675585494</v>
      </c>
      <c r="AN162" s="70">
        <f t="shared" si="27"/>
        <v>50.231281816270716</v>
      </c>
      <c r="AO162" s="70">
        <f t="shared" si="28"/>
        <v>249.84598675585494</v>
      </c>
      <c r="AP162" s="70">
        <f t="shared" si="29"/>
        <v>39.768718183729284</v>
      </c>
      <c r="AQ162" s="83">
        <f t="shared" si="31"/>
        <v>339.84598675585494</v>
      </c>
      <c r="AR162" s="83">
        <f t="shared" si="30"/>
        <v>39.768718183729284</v>
      </c>
    </row>
    <row r="163" spans="1:44" ht="15">
      <c r="A163"/>
      <c r="B163" s="70" t="s">
        <v>1101</v>
      </c>
      <c r="C163"/>
      <c r="D163" s="70" t="s">
        <v>1100</v>
      </c>
      <c r="E163" s="22">
        <v>96</v>
      </c>
      <c r="F163" s="22">
        <v>3</v>
      </c>
      <c r="G163" s="71" t="str">
        <f t="shared" si="24"/>
        <v>96-3</v>
      </c>
      <c r="H163" s="70">
        <v>28</v>
      </c>
      <c r="I163" s="70">
        <v>72</v>
      </c>
      <c r="J163" s="72" t="str">
        <f>IF(((VLOOKUP($G163,Depth_Lookup!$A$3:$J$415,9,FALSE))-(I163/100))&gt;=0,"Good","Too Long")</f>
        <v>Good</v>
      </c>
      <c r="K163" s="73">
        <f>(VLOOKUP($G163,Depth_Lookup!$A$3:$J$415,10,FALSE))+(H163/100)</f>
        <v>262.39</v>
      </c>
      <c r="L163" s="73">
        <f>(VLOOKUP($G163,Depth_Lookup!$A$3:$J$415,10,FALSE))+(I163/100)</f>
        <v>262.83000000000004</v>
      </c>
      <c r="M163" s="74"/>
      <c r="N163" s="74"/>
      <c r="O163" s="72" t="e">
        <f>VLOOKUP(N163,[1]definitions_list_lookup!AB$12:AC$17,2,FALSE)</f>
        <v>#N/A</v>
      </c>
      <c r="P163" s="75"/>
      <c r="Q163" s="72"/>
      <c r="R163" s="76"/>
      <c r="S163" s="77"/>
      <c r="T163" s="78"/>
      <c r="U163" s="72" t="e">
        <f>VLOOKUP(T163,[1]definitions_list_lookup!$AT180:$AU182,2,FALSE)</f>
        <v>#N/A</v>
      </c>
      <c r="V163" s="74"/>
      <c r="W163" s="79"/>
      <c r="X163" s="80" t="s">
        <v>1059</v>
      </c>
      <c r="Y163" s="81">
        <f>VLOOKUP(X163,[1]definitions_list_lookup!$AB$20:$AC$25,2,FALSE)</f>
        <v>2</v>
      </c>
      <c r="Z163" s="80" t="s">
        <v>915</v>
      </c>
      <c r="AA163" s="81">
        <f>VLOOKUP(Z163,[1]definitions_list_lookup!$AT$3:$AU$5,2,FALSE)</f>
        <v>1</v>
      </c>
      <c r="AB163" s="80"/>
      <c r="AC163" s="80"/>
      <c r="AD163" s="82"/>
      <c r="AE163" s="82"/>
      <c r="AF163" s="82"/>
      <c r="AG163" s="82"/>
      <c r="AH163" s="77">
        <v>10</v>
      </c>
      <c r="AI163" s="77">
        <v>270</v>
      </c>
      <c r="AJ163" s="77">
        <v>43</v>
      </c>
      <c r="AK163" s="77">
        <v>0</v>
      </c>
      <c r="AL163" s="70">
        <f t="shared" si="25"/>
        <v>169.29250007078326</v>
      </c>
      <c r="AM163" s="70">
        <f t="shared" si="26"/>
        <v>169.29250007078326</v>
      </c>
      <c r="AN163" s="70">
        <f t="shared" si="27"/>
        <v>46.497747131205422</v>
      </c>
      <c r="AO163" s="70">
        <f t="shared" si="28"/>
        <v>259.29250007078326</v>
      </c>
      <c r="AP163" s="70">
        <f t="shared" si="29"/>
        <v>43.502252868794578</v>
      </c>
      <c r="AQ163" s="83">
        <f t="shared" si="31"/>
        <v>349.29250007078326</v>
      </c>
      <c r="AR163" s="83">
        <f t="shared" si="30"/>
        <v>43.502252868794578</v>
      </c>
    </row>
    <row r="164" spans="1:44" ht="15">
      <c r="A164"/>
      <c r="B164" s="70" t="s">
        <v>1101</v>
      </c>
      <c r="C164"/>
      <c r="D164" s="111" t="s">
        <v>1100</v>
      </c>
      <c r="E164" s="22">
        <v>96</v>
      </c>
      <c r="F164" s="22">
        <v>4</v>
      </c>
      <c r="G164" s="71" t="str">
        <f t="shared" ref="G164:G212" si="48">E164&amp;"-"&amp;F164</f>
        <v>96-4</v>
      </c>
      <c r="H164" s="70">
        <v>0</v>
      </c>
      <c r="I164" s="70">
        <v>19</v>
      </c>
      <c r="J164" s="72" t="str">
        <f>IF(((VLOOKUP($G164,Depth_Lookup!$A$3:$J$415,9,FALSE))-(I164/100))&gt;=0,"Good","Too Long")</f>
        <v>Good</v>
      </c>
      <c r="K164" s="73">
        <f>(VLOOKUP($G164,Depth_Lookup!$A$3:$J$415,10,FALSE))+(H164/100)</f>
        <v>262.97000000000003</v>
      </c>
      <c r="L164" s="73">
        <f>(VLOOKUP($G164,Depth_Lookup!$A$3:$J$415,10,FALSE))+(I164/100)</f>
        <v>263.16000000000003</v>
      </c>
      <c r="M164" s="74"/>
      <c r="N164" s="74"/>
      <c r="O164" s="72" t="e">
        <f>VLOOKUP(N164,[1]definitions_list_lookup!AB$12:AC$17,2,FALSE)</f>
        <v>#N/A</v>
      </c>
      <c r="P164" s="75"/>
      <c r="Q164" s="72"/>
      <c r="R164" s="76"/>
      <c r="S164" s="77"/>
      <c r="T164" s="78"/>
      <c r="U164" s="72" t="e">
        <f>VLOOKUP(T164,[1]definitions_list_lookup!$AT181:$AU183,2,FALSE)</f>
        <v>#N/A</v>
      </c>
      <c r="V164" s="74"/>
      <c r="W164" s="79"/>
      <c r="X164" s="80" t="s">
        <v>1059</v>
      </c>
      <c r="Y164" s="81">
        <f>VLOOKUP(X164,[1]definitions_list_lookup!$AB$20:$AC$25,2,FALSE)</f>
        <v>2</v>
      </c>
      <c r="Z164" s="80" t="s">
        <v>915</v>
      </c>
      <c r="AA164" s="81">
        <f>VLOOKUP(Z164,[1]definitions_list_lookup!$AT$3:$AU$5,2,FALSE)</f>
        <v>1</v>
      </c>
      <c r="AB164" s="80"/>
      <c r="AC164" s="80"/>
      <c r="AD164" s="82"/>
      <c r="AE164" s="82"/>
      <c r="AF164" s="82"/>
      <c r="AG164" s="82"/>
      <c r="AH164" s="77">
        <v>7</v>
      </c>
      <c r="AI164" s="77">
        <v>270</v>
      </c>
      <c r="AJ164" s="77">
        <v>32</v>
      </c>
      <c r="AK164" s="77">
        <v>0</v>
      </c>
      <c r="AL164" s="70">
        <f t="shared" si="25"/>
        <v>168.88321911985008</v>
      </c>
      <c r="AM164" s="70">
        <f t="shared" si="26"/>
        <v>168.88321911985008</v>
      </c>
      <c r="AN164" s="70">
        <f t="shared" si="27"/>
        <v>57.510263176307518</v>
      </c>
      <c r="AO164" s="70">
        <f t="shared" si="28"/>
        <v>258.88321911985008</v>
      </c>
      <c r="AP164" s="70">
        <f t="shared" si="29"/>
        <v>32.489736823692482</v>
      </c>
      <c r="AQ164" s="83">
        <f t="shared" si="31"/>
        <v>348.88321911985008</v>
      </c>
      <c r="AR164" s="83">
        <f t="shared" si="30"/>
        <v>32.489736823692482</v>
      </c>
    </row>
    <row r="165" spans="1:44" s="110" customFormat="1" ht="15">
      <c r="B165" s="97" t="s">
        <v>1101</v>
      </c>
      <c r="D165" s="97" t="s">
        <v>1100</v>
      </c>
      <c r="E165" s="96">
        <v>96</v>
      </c>
      <c r="F165" s="96">
        <v>4</v>
      </c>
      <c r="G165" s="98" t="str">
        <f t="shared" si="48"/>
        <v>96-4</v>
      </c>
      <c r="H165" s="97">
        <v>28</v>
      </c>
      <c r="I165" s="97">
        <v>48</v>
      </c>
      <c r="J165" s="72" t="str">
        <f>IF(((VLOOKUP($G165,Depth_Lookup!$A$3:$J$415,9,FALSE))-(I165/100))&gt;=0,"Good","Too Long")</f>
        <v>Good</v>
      </c>
      <c r="K165" s="73">
        <f>(VLOOKUP($G165,Depth_Lookup!$A$3:$J$415,10,FALSE))+(H165/100)</f>
        <v>263.25</v>
      </c>
      <c r="L165" s="73">
        <f>(VLOOKUP($G165,Depth_Lookup!$A$3:$J$415,10,FALSE))+(I165/100)</f>
        <v>263.45000000000005</v>
      </c>
      <c r="M165" s="100"/>
      <c r="N165" s="100"/>
      <c r="O165" s="99" t="e">
        <f>VLOOKUP(N165,[1]definitions_list_lookup!AB$12:AC$17,2,FALSE)</f>
        <v>#N/A</v>
      </c>
      <c r="P165" s="101"/>
      <c r="Q165" s="99"/>
      <c r="R165" s="102"/>
      <c r="S165" s="103"/>
      <c r="T165" s="104"/>
      <c r="U165" s="99" t="e">
        <f>VLOOKUP(T165,[1]definitions_list_lookup!$AT182:$AU184,2,FALSE)</f>
        <v>#N/A</v>
      </c>
      <c r="V165" s="100"/>
      <c r="W165" s="105"/>
      <c r="X165" s="106" t="s">
        <v>1056</v>
      </c>
      <c r="Y165" s="107">
        <f>VLOOKUP(X165,[1]definitions_list_lookup!$AB$20:$AC$25,2,FALSE)</f>
        <v>1</v>
      </c>
      <c r="Z165" s="106" t="s">
        <v>915</v>
      </c>
      <c r="AA165" s="107">
        <f>VLOOKUP(Z165,[1]definitions_list_lookup!$AT$3:$AU$5,2,FALSE)</f>
        <v>1</v>
      </c>
      <c r="AB165" s="106"/>
      <c r="AC165" s="106"/>
      <c r="AD165" s="108"/>
      <c r="AE165" s="108"/>
      <c r="AF165" s="108"/>
      <c r="AG165" s="108"/>
      <c r="AH165" s="103">
        <v>7</v>
      </c>
      <c r="AI165" s="103">
        <v>270</v>
      </c>
      <c r="AJ165" s="103">
        <v>32</v>
      </c>
      <c r="AK165" s="103">
        <v>0</v>
      </c>
      <c r="AL165" s="97">
        <f t="shared" si="25"/>
        <v>168.88321911985008</v>
      </c>
      <c r="AM165" s="97">
        <f t="shared" si="26"/>
        <v>168.88321911985008</v>
      </c>
      <c r="AN165" s="97">
        <f t="shared" si="27"/>
        <v>57.510263176307518</v>
      </c>
      <c r="AO165" s="97">
        <f t="shared" si="28"/>
        <v>258.88321911985008</v>
      </c>
      <c r="AP165" s="97">
        <f t="shared" si="29"/>
        <v>32.489736823692482</v>
      </c>
      <c r="AQ165" s="109">
        <f t="shared" si="31"/>
        <v>348.88321911985008</v>
      </c>
      <c r="AR165" s="109">
        <f t="shared" si="30"/>
        <v>32.489736823692482</v>
      </c>
    </row>
    <row r="166" spans="1:44" ht="15">
      <c r="A166" t="s">
        <v>1109</v>
      </c>
      <c r="B166" s="70" t="s">
        <v>1101</v>
      </c>
      <c r="C166"/>
      <c r="D166" s="70" t="s">
        <v>1100</v>
      </c>
      <c r="E166" s="115">
        <v>97</v>
      </c>
      <c r="F166" s="115">
        <v>1</v>
      </c>
      <c r="G166" s="71" t="str">
        <f t="shared" si="48"/>
        <v>97-1</v>
      </c>
      <c r="H166" s="70">
        <v>5</v>
      </c>
      <c r="I166" s="70">
        <v>9.5</v>
      </c>
      <c r="J166" s="72" t="str">
        <f>IF(((VLOOKUP($G166,Depth_Lookup!$A$3:$J$415,9,FALSE))-(I166/100))&gt;=0,"Good","Too Long")</f>
        <v>Good</v>
      </c>
      <c r="K166" s="73">
        <f>(VLOOKUP($G166,Depth_Lookup!$A$3:$J$415,10,FALSE))+(H166/100)</f>
        <v>263.75</v>
      </c>
      <c r="L166" s="73">
        <f>(VLOOKUP($G166,Depth_Lookup!$A$3:$J$415,10,FALSE))+(I166/100)</f>
        <v>263.79500000000002</v>
      </c>
      <c r="M166" s="74"/>
      <c r="N166" s="74"/>
      <c r="O166" s="72" t="e">
        <f>VLOOKUP(N166,[1]definitions_list_lookup!AB$12:AC$17,2,FALSE)</f>
        <v>#N/A</v>
      </c>
      <c r="P166" s="75"/>
      <c r="Q166" s="72"/>
      <c r="R166" s="76"/>
      <c r="S166" s="77"/>
      <c r="T166" s="78"/>
      <c r="U166" s="72" t="e">
        <f>VLOOKUP(T166,[1]definitions_list_lookup!$AT183:$AU185,2,FALSE)</f>
        <v>#N/A</v>
      </c>
      <c r="V166" s="74"/>
      <c r="W166" s="79"/>
      <c r="X166" s="80" t="s">
        <v>1059</v>
      </c>
      <c r="Y166" s="81">
        <f>VLOOKUP(X166,[1]definitions_list_lookup!$AB$20:$AC$25,2,FALSE)</f>
        <v>2</v>
      </c>
      <c r="Z166" s="80" t="s">
        <v>915</v>
      </c>
      <c r="AA166" s="81">
        <f>VLOOKUP(Z166,[1]definitions_list_lookup!$AT$3:$AU$5,2,FALSE)</f>
        <v>1</v>
      </c>
      <c r="AB166" s="80"/>
      <c r="AC166" s="80"/>
      <c r="AD166" s="82"/>
      <c r="AE166" s="82"/>
      <c r="AF166" s="82"/>
      <c r="AG166" s="82"/>
      <c r="AH166" s="77">
        <v>8</v>
      </c>
      <c r="AI166" s="77">
        <v>270</v>
      </c>
      <c r="AJ166" s="77">
        <v>38</v>
      </c>
      <c r="AK166" s="77">
        <v>0</v>
      </c>
      <c r="AL166" s="70">
        <f t="shared" si="25"/>
        <v>169.8024605090759</v>
      </c>
      <c r="AM166" s="70">
        <f t="shared" si="26"/>
        <v>169.8024605090759</v>
      </c>
      <c r="AN166" s="70">
        <f t="shared" si="27"/>
        <v>51.556556812482924</v>
      </c>
      <c r="AO166" s="70">
        <f t="shared" si="28"/>
        <v>259.8024605090759</v>
      </c>
      <c r="AP166" s="70">
        <f t="shared" si="29"/>
        <v>38.443443187517076</v>
      </c>
      <c r="AQ166" s="83">
        <f t="shared" si="31"/>
        <v>349.8024605090759</v>
      </c>
      <c r="AR166" s="83">
        <f t="shared" si="30"/>
        <v>38.443443187517076</v>
      </c>
    </row>
    <row r="167" spans="1:44" ht="15">
      <c r="A167"/>
      <c r="B167" s="70" t="s">
        <v>1101</v>
      </c>
      <c r="C167"/>
      <c r="D167" s="70" t="s">
        <v>1100</v>
      </c>
      <c r="E167" s="115">
        <v>97</v>
      </c>
      <c r="F167" s="115">
        <v>1</v>
      </c>
      <c r="G167" s="71" t="str">
        <f t="shared" si="48"/>
        <v>97-1</v>
      </c>
      <c r="H167" s="70">
        <v>36</v>
      </c>
      <c r="I167" s="70">
        <v>85.5</v>
      </c>
      <c r="J167" s="72" t="str">
        <f>IF(((VLOOKUP($G167,Depth_Lookup!$A$3:$J$415,9,FALSE))-(I167/100))&gt;=0,"Good","Too Long")</f>
        <v>Good</v>
      </c>
      <c r="K167" s="73">
        <f>(VLOOKUP($G167,Depth_Lookup!$A$3:$J$415,10,FALSE))+(H167/100)</f>
        <v>264.06</v>
      </c>
      <c r="L167" s="73">
        <f>(VLOOKUP($G167,Depth_Lookup!$A$3:$J$415,10,FALSE))+(I167/100)</f>
        <v>264.55500000000001</v>
      </c>
      <c r="M167" s="74"/>
      <c r="N167" s="74"/>
      <c r="O167" s="72" t="e">
        <f>VLOOKUP(N167,[1]definitions_list_lookup!AB$12:AC$17,2,FALSE)</f>
        <v>#N/A</v>
      </c>
      <c r="P167" s="75"/>
      <c r="Q167" s="72"/>
      <c r="R167" s="76"/>
      <c r="S167" s="77"/>
      <c r="T167" s="78"/>
      <c r="U167" s="72" t="e">
        <f>VLOOKUP(T167,[1]definitions_list_lookup!$AT184:$AU186,2,FALSE)</f>
        <v>#N/A</v>
      </c>
      <c r="V167" s="74"/>
      <c r="W167" s="79"/>
      <c r="X167" s="80" t="s">
        <v>1043</v>
      </c>
      <c r="Y167" s="81">
        <f>VLOOKUP(X167,[1]definitions_list_lookup!$AB$20:$AC$25,2,FALSE)</f>
        <v>3</v>
      </c>
      <c r="Z167" s="80" t="s">
        <v>915</v>
      </c>
      <c r="AA167" s="81">
        <f>VLOOKUP(Z167,[1]definitions_list_lookup!$AT$3:$AU$5,2,FALSE)</f>
        <v>1</v>
      </c>
      <c r="AB167" s="80"/>
      <c r="AC167" s="80"/>
      <c r="AD167" s="82"/>
      <c r="AE167" s="82"/>
      <c r="AF167" s="82"/>
      <c r="AG167" s="82"/>
      <c r="AH167" s="77">
        <v>8</v>
      </c>
      <c r="AI167" s="77">
        <v>270</v>
      </c>
      <c r="AJ167" s="77">
        <v>38</v>
      </c>
      <c r="AK167" s="77">
        <v>0</v>
      </c>
      <c r="AL167" s="70">
        <f t="shared" si="25"/>
        <v>169.8024605090759</v>
      </c>
      <c r="AM167" s="70">
        <f t="shared" si="26"/>
        <v>169.8024605090759</v>
      </c>
      <c r="AN167" s="70">
        <f t="shared" si="27"/>
        <v>51.556556812482924</v>
      </c>
      <c r="AO167" s="70">
        <f t="shared" si="28"/>
        <v>259.8024605090759</v>
      </c>
      <c r="AP167" s="70">
        <f t="shared" si="29"/>
        <v>38.443443187517076</v>
      </c>
      <c r="AQ167" s="83">
        <f t="shared" si="31"/>
        <v>349.8024605090759</v>
      </c>
      <c r="AR167" s="83">
        <f t="shared" si="30"/>
        <v>38.443443187517076</v>
      </c>
    </row>
    <row r="168" spans="1:44" ht="15">
      <c r="A168"/>
      <c r="B168" s="70" t="s">
        <v>1101</v>
      </c>
      <c r="C168"/>
      <c r="D168" s="70" t="s">
        <v>1100</v>
      </c>
      <c r="E168" s="115">
        <v>97</v>
      </c>
      <c r="F168" s="115">
        <v>2</v>
      </c>
      <c r="G168" s="71" t="str">
        <f t="shared" si="48"/>
        <v>97-2</v>
      </c>
      <c r="H168" s="70">
        <v>0</v>
      </c>
      <c r="I168" s="70">
        <v>45</v>
      </c>
      <c r="J168" s="72" t="str">
        <f>IF(((VLOOKUP($G168,Depth_Lookup!$A$3:$J$415,9,FALSE))-(I168/100))&gt;=0,"Good","Too Long")</f>
        <v>Good</v>
      </c>
      <c r="K168" s="73">
        <f>(VLOOKUP($G168,Depth_Lookup!$A$3:$J$415,10,FALSE))+(H168/100)</f>
        <v>264.56</v>
      </c>
      <c r="L168" s="73">
        <f>(VLOOKUP($G168,Depth_Lookup!$A$3:$J$415,10,FALSE))+(I168/100)</f>
        <v>265.01</v>
      </c>
      <c r="M168" s="74"/>
      <c r="N168" s="74"/>
      <c r="O168" s="72" t="e">
        <f>VLOOKUP(N168,[1]definitions_list_lookup!AB$12:AC$17,2,FALSE)</f>
        <v>#N/A</v>
      </c>
      <c r="P168" s="75"/>
      <c r="Q168" s="72"/>
      <c r="R168" s="76"/>
      <c r="S168" s="77"/>
      <c r="T168" s="78"/>
      <c r="U168" s="72" t="e">
        <f>VLOOKUP(T168,[1]definitions_list_lookup!$AT185:$AU187,2,FALSE)</f>
        <v>#N/A</v>
      </c>
      <c r="V168" s="74"/>
      <c r="W168" s="79"/>
      <c r="X168" s="80" t="s">
        <v>1043</v>
      </c>
      <c r="Y168" s="81">
        <f>VLOOKUP(X168,[1]definitions_list_lookup!$AB$20:$AC$25,2,FALSE)</f>
        <v>3</v>
      </c>
      <c r="Z168" s="80" t="s">
        <v>915</v>
      </c>
      <c r="AA168" s="81">
        <f>VLOOKUP(Z168,[1]definitions_list_lookup!$AT$3:$AU$5,2,FALSE)</f>
        <v>1</v>
      </c>
      <c r="AB168" s="80"/>
      <c r="AC168" s="80"/>
      <c r="AD168" s="82"/>
      <c r="AE168" s="82"/>
      <c r="AF168" s="82"/>
      <c r="AG168" s="82"/>
      <c r="AH168" s="77">
        <v>7</v>
      </c>
      <c r="AI168" s="77">
        <v>90</v>
      </c>
      <c r="AJ168" s="77">
        <v>23</v>
      </c>
      <c r="AK168" s="77">
        <v>0</v>
      </c>
      <c r="AL168" s="70">
        <f t="shared" si="25"/>
        <v>-163.86683695373614</v>
      </c>
      <c r="AM168" s="70">
        <f t="shared" si="26"/>
        <v>196.13316304626386</v>
      </c>
      <c r="AN168" s="70">
        <f t="shared" si="27"/>
        <v>66.160487001012726</v>
      </c>
      <c r="AO168" s="70">
        <f t="shared" si="28"/>
        <v>286.13316304626386</v>
      </c>
      <c r="AP168" s="70">
        <f t="shared" si="29"/>
        <v>23.839512998987274</v>
      </c>
      <c r="AQ168" s="83">
        <f t="shared" si="31"/>
        <v>16.13316304626386</v>
      </c>
      <c r="AR168" s="83">
        <f t="shared" si="30"/>
        <v>23.839512998987274</v>
      </c>
    </row>
    <row r="169" spans="1:44" ht="15">
      <c r="A169"/>
      <c r="B169" s="70" t="s">
        <v>1101</v>
      </c>
      <c r="C169"/>
      <c r="D169" s="111" t="s">
        <v>1100</v>
      </c>
      <c r="E169" s="115">
        <v>97</v>
      </c>
      <c r="F169" s="115">
        <v>2</v>
      </c>
      <c r="G169" s="71" t="str">
        <f t="shared" si="48"/>
        <v>97-2</v>
      </c>
      <c r="H169" s="70">
        <v>77</v>
      </c>
      <c r="I169" s="70">
        <v>86</v>
      </c>
      <c r="J169" s="72" t="str">
        <f>IF(((VLOOKUP($G169,Depth_Lookup!$A$3:$J$415,9,FALSE))-(I169/100))&gt;=0,"Good","Too Long")</f>
        <v>Good</v>
      </c>
      <c r="K169" s="73">
        <f>(VLOOKUP($G169,Depth_Lookup!$A$3:$J$415,10,FALSE))+(H169/100)</f>
        <v>265.33</v>
      </c>
      <c r="L169" s="73">
        <f>(VLOOKUP($G169,Depth_Lookup!$A$3:$J$415,10,FALSE))+(I169/100)</f>
        <v>265.42</v>
      </c>
      <c r="M169" s="74"/>
      <c r="N169" s="74"/>
      <c r="O169" s="72" t="e">
        <f>VLOOKUP(N169,[1]definitions_list_lookup!AB$12:AC$17,2,FALSE)</f>
        <v>#N/A</v>
      </c>
      <c r="P169" s="75"/>
      <c r="Q169" s="72"/>
      <c r="R169" s="76"/>
      <c r="S169" s="77"/>
      <c r="T169" s="78"/>
      <c r="U169" s="72" t="e">
        <f>VLOOKUP(T169,[1]definitions_list_lookup!$AT163:$AU165,2,FALSE)</f>
        <v>#N/A</v>
      </c>
      <c r="V169" s="74"/>
      <c r="W169" s="79"/>
      <c r="X169" s="80" t="s">
        <v>1059</v>
      </c>
      <c r="Y169" s="81">
        <f>VLOOKUP(X169,[1]definitions_list_lookup!$AB$20:$AC$25,2,FALSE)</f>
        <v>2</v>
      </c>
      <c r="Z169" s="80" t="s">
        <v>915</v>
      </c>
      <c r="AA169" s="81">
        <f>VLOOKUP(Z169,[1]definitions_list_lookup!$AT$3:$AU$5,2,FALSE)</f>
        <v>1</v>
      </c>
      <c r="AB169" s="80"/>
      <c r="AC169" s="80"/>
      <c r="AD169" s="82"/>
      <c r="AE169" s="82"/>
      <c r="AF169" s="82"/>
      <c r="AG169" s="82"/>
      <c r="AH169" s="77">
        <v>7</v>
      </c>
      <c r="AI169" s="77">
        <v>90</v>
      </c>
      <c r="AJ169" s="77">
        <v>23</v>
      </c>
      <c r="AK169" s="77">
        <v>0</v>
      </c>
      <c r="AL169" s="70">
        <f>+(IF($AI170&lt;$AK170,((MIN($AK170,$AI170)+(DEGREES(ATAN((TAN(RADIANS($AJ170))/((TAN(RADIANS($AH170))*SIN(RADIANS(ABS($AI170-$AK170))))))-(COS(RADIANS(ABS($AI170-$AK170)))/SIN(RADIANS(ABS($AI170-$AK170)))))))-180)),((MAX($AK170,$AI170)-(DEGREES(ATAN((TAN(RADIANS($AJ170))/((TAN(RADIANS($AH170))*SIN(RADIANS(ABS($AI170-$AK170))))))-(COS(RADIANS(ABS($AI170-$AK170)))/SIN(RADIANS(ABS($AI170-$AK170)))))))-180))))</f>
        <v>46.742820567774345</v>
      </c>
      <c r="AM169" s="70">
        <f t="shared" ref="AM169:AM178" si="49">IF($AL169&gt;0,$AL169,360+$AL169)</f>
        <v>46.742820567774345</v>
      </c>
      <c r="AN169" s="70">
        <f>+ABS(DEGREES(ATAN((COS(RADIANS(ABS($AL169+180-(IF($AI170&gt;$AK170,MAX($AJ170,$AI170),MIN($AI170,$AK170))))))/(TAN(RADIANS($AH170)))))))</f>
        <v>65.956269187508994</v>
      </c>
      <c r="AO169" s="70">
        <f t="shared" ref="AO169:AO178" si="50">+IF(($AL169+90)&gt;0,$AL169+90,$AL169+450)</f>
        <v>136.74282056777434</v>
      </c>
      <c r="AP169" s="70">
        <f t="shared" ref="AP169:AP178" si="51">-$AN169+90</f>
        <v>24.043730812491006</v>
      </c>
      <c r="AQ169" s="83">
        <f t="shared" ref="AQ169:AQ178" si="52">IF(($AM169&lt;180),$AM169+180,$AM169-180)</f>
        <v>226.74282056777434</v>
      </c>
      <c r="AR169" s="83">
        <f t="shared" ref="AR169:AR178" si="53">-$AN169+90</f>
        <v>24.043730812491006</v>
      </c>
    </row>
    <row r="170" spans="1:44" ht="15">
      <c r="A170"/>
      <c r="B170" s="70" t="s">
        <v>1101</v>
      </c>
      <c r="C170"/>
      <c r="D170" s="70" t="s">
        <v>1100</v>
      </c>
      <c r="E170" s="115">
        <v>97</v>
      </c>
      <c r="F170" s="115">
        <v>3</v>
      </c>
      <c r="G170" s="71" t="str">
        <f t="shared" si="48"/>
        <v>97-3</v>
      </c>
      <c r="H170" s="70">
        <v>11</v>
      </c>
      <c r="I170" s="70">
        <v>51</v>
      </c>
      <c r="J170" s="72" t="str">
        <f>IF(((VLOOKUP($G170,Depth_Lookup!$A$3:$J$415,9,FALSE))-(I170/100))&gt;=0,"Good","Too Long")</f>
        <v>Good</v>
      </c>
      <c r="K170" s="73">
        <f>(VLOOKUP($G170,Depth_Lookup!$A$3:$J$415,10,FALSE))+(H170/100)</f>
        <v>265.55500000000001</v>
      </c>
      <c r="L170" s="73">
        <f>(VLOOKUP($G170,Depth_Lookup!$A$3:$J$415,10,FALSE))+(I170/100)</f>
        <v>265.95499999999998</v>
      </c>
      <c r="M170" s="74"/>
      <c r="N170" s="74"/>
      <c r="O170" s="72" t="e">
        <f>VLOOKUP(N170,[1]definitions_list_lookup!AB$12:AC$17,2,FALSE)</f>
        <v>#N/A</v>
      </c>
      <c r="P170" s="75"/>
      <c r="Q170" s="72"/>
      <c r="R170" s="76"/>
      <c r="S170" s="77"/>
      <c r="T170" s="78"/>
      <c r="U170" s="72" t="e">
        <f>VLOOKUP(T170,[1]definitions_list_lookup!$AT164:$AU166,2,FALSE)</f>
        <v>#N/A</v>
      </c>
      <c r="V170" s="74"/>
      <c r="W170" s="79"/>
      <c r="X170" s="80" t="s">
        <v>1059</v>
      </c>
      <c r="Y170" s="81">
        <f>VLOOKUP(X170,[1]definitions_list_lookup!$AB$20:$AC$25,2,FALSE)</f>
        <v>2</v>
      </c>
      <c r="Z170" s="80" t="s">
        <v>915</v>
      </c>
      <c r="AA170" s="81">
        <f>VLOOKUP(Z170,[1]definitions_list_lookup!$AT$3:$AU$5,2,FALSE)</f>
        <v>1</v>
      </c>
      <c r="AB170" s="80"/>
      <c r="AC170" s="80"/>
      <c r="AD170" s="82"/>
      <c r="AE170" s="82"/>
      <c r="AF170" s="82"/>
      <c r="AG170" s="82"/>
      <c r="AH170" s="77">
        <v>18</v>
      </c>
      <c r="AI170" s="77">
        <v>270</v>
      </c>
      <c r="AJ170" s="77">
        <v>17</v>
      </c>
      <c r="AK170" s="77">
        <v>180</v>
      </c>
      <c r="AL170" s="70">
        <f>+(IF($AI171&lt;$AK171,((MIN($AK171,$AI171)+(DEGREES(ATAN((TAN(RADIANS($AJ171))/((TAN(RADIANS($AH171))*SIN(RADIANS(ABS($AI171-$AK171))))))-(COS(RADIANS(ABS($AI171-$AK171)))/SIN(RADIANS(ABS($AI171-$AK171)))))))-180)),((MAX($AK171,$AI171)-(DEGREES(ATAN((TAN(RADIANS($AJ171))/((TAN(RADIANS($AH171))*SIN(RADIANS(ABS($AI171-$AK171))))))-(COS(RADIANS(ABS($AI171-$AK171)))/SIN(RADIANS(ABS($AI171-$AK171)))))))-180))))</f>
        <v>49.302529779951158</v>
      </c>
      <c r="AM170" s="70">
        <f t="shared" si="49"/>
        <v>49.302529779951158</v>
      </c>
      <c r="AN170" s="70">
        <f>+ABS(DEGREES(ATAN((COS(RADIANS(ABS($AL170+180-(IF($AI171&gt;$AK171,MAX($AJ171,$AI171),MIN($AI171,$AK171))))))/(TAN(RADIANS($AH171)))))))</f>
        <v>46.220075536809851</v>
      </c>
      <c r="AO170" s="70">
        <f t="shared" si="50"/>
        <v>139.30252977995116</v>
      </c>
      <c r="AP170" s="70">
        <f t="shared" si="51"/>
        <v>43.779924463190149</v>
      </c>
      <c r="AQ170" s="83">
        <f t="shared" si="52"/>
        <v>229.30252977995116</v>
      </c>
      <c r="AR170" s="83">
        <f t="shared" si="53"/>
        <v>43.779924463190149</v>
      </c>
    </row>
    <row r="171" spans="1:44" ht="15">
      <c r="A171"/>
      <c r="B171" s="70" t="s">
        <v>1101</v>
      </c>
      <c r="C171"/>
      <c r="D171" s="70" t="s">
        <v>1100</v>
      </c>
      <c r="E171" s="115">
        <v>97</v>
      </c>
      <c r="F171" s="115">
        <v>4</v>
      </c>
      <c r="G171" s="71" t="str">
        <f t="shared" si="48"/>
        <v>97-4</v>
      </c>
      <c r="H171" s="70">
        <v>3</v>
      </c>
      <c r="I171" s="70">
        <v>10</v>
      </c>
      <c r="J171" s="72" t="str">
        <f>IF(((VLOOKUP($G171,Depth_Lookup!$A$3:$J$415,9,FALSE))-(I171/100))&gt;=0,"Good","Too Long")</f>
        <v>Good</v>
      </c>
      <c r="K171" s="73">
        <f>(VLOOKUP($G171,Depth_Lookup!$A$3:$J$415,10,FALSE))+(H171/100)</f>
        <v>266.01</v>
      </c>
      <c r="L171" s="73">
        <f>(VLOOKUP($G171,Depth_Lookup!$A$3:$J$415,10,FALSE))+(I171/100)</f>
        <v>266.08000000000004</v>
      </c>
      <c r="M171" s="74"/>
      <c r="N171" s="74"/>
      <c r="O171" s="72" t="e">
        <f>VLOOKUP(N171,[1]definitions_list_lookup!AB$12:AC$17,2,FALSE)</f>
        <v>#N/A</v>
      </c>
      <c r="P171" s="75"/>
      <c r="Q171" s="72"/>
      <c r="R171" s="76"/>
      <c r="S171" s="77"/>
      <c r="T171" s="78"/>
      <c r="U171" s="72" t="e">
        <f>VLOOKUP(T171,[1]definitions_list_lookup!$AT96:$AU98,2,FALSE)</f>
        <v>#N/A</v>
      </c>
      <c r="V171" s="74"/>
      <c r="W171" s="79"/>
      <c r="X171" s="80" t="s">
        <v>1059</v>
      </c>
      <c r="Y171" s="81">
        <f>VLOOKUP(X171,[1]definitions_list_lookup!$AB$20:$AC$25,2,FALSE)</f>
        <v>2</v>
      </c>
      <c r="Z171" s="80" t="s">
        <v>915</v>
      </c>
      <c r="AA171" s="81">
        <f>VLOOKUP(Z171,[1]definitions_list_lookup!$AT$3:$AU$5,2,FALSE)</f>
        <v>1</v>
      </c>
      <c r="AB171" s="80"/>
      <c r="AC171" s="80"/>
      <c r="AD171" s="82"/>
      <c r="AE171" s="82"/>
      <c r="AF171" s="82"/>
      <c r="AG171" s="82"/>
      <c r="AH171" s="77">
        <v>36</v>
      </c>
      <c r="AI171" s="77">
        <v>270</v>
      </c>
      <c r="AJ171" s="77">
        <v>32</v>
      </c>
      <c r="AK171" s="77">
        <v>180</v>
      </c>
      <c r="AL171" s="70">
        <f t="shared" ref="AL171:AL178" si="54">+(IF($AI171&lt;$AK171,((MIN($AK171,$AI171)+(DEGREES(ATAN((TAN(RADIANS($AJ171))/((TAN(RADIANS($AH171))*SIN(RADIANS(ABS($AI171-$AK171))))))-(COS(RADIANS(ABS($AI171-$AK171)))/SIN(RADIANS(ABS($AI171-$AK171)))))))-180)),((MAX($AK171,$AI171)-(DEGREES(ATAN((TAN(RADIANS($AJ171))/((TAN(RADIANS($AH171))*SIN(RADIANS(ABS($AI171-$AK171))))))-(COS(RADIANS(ABS($AI171-$AK171)))/SIN(RADIANS(ABS($AI171-$AK171)))))))-180))))</f>
        <v>49.302529779951158</v>
      </c>
      <c r="AM171" s="70">
        <f t="shared" si="49"/>
        <v>49.302529779951158</v>
      </c>
      <c r="AN171" s="70">
        <f t="shared" ref="AN171:AN178" si="55">+ABS(DEGREES(ATAN((COS(RADIANS(ABS($AL171+180-(IF($AI171&gt;$AK171,MAX($AJ171,$AI171),MIN($AI171,$AK171))))))/(TAN(RADIANS($AH171)))))))</f>
        <v>46.220075536809851</v>
      </c>
      <c r="AO171" s="70">
        <f t="shared" si="50"/>
        <v>139.30252977995116</v>
      </c>
      <c r="AP171" s="70">
        <f t="shared" si="51"/>
        <v>43.779924463190149</v>
      </c>
      <c r="AQ171" s="83">
        <f t="shared" si="52"/>
        <v>229.30252977995116</v>
      </c>
      <c r="AR171" s="83">
        <f t="shared" si="53"/>
        <v>43.779924463190149</v>
      </c>
    </row>
    <row r="172" spans="1:44" ht="15">
      <c r="A172"/>
      <c r="B172" s="70" t="s">
        <v>1101</v>
      </c>
      <c r="C172"/>
      <c r="D172" s="70" t="s">
        <v>1100</v>
      </c>
      <c r="E172" s="115">
        <v>97</v>
      </c>
      <c r="F172" s="115">
        <v>4</v>
      </c>
      <c r="G172" s="71" t="str">
        <f t="shared" ref="G172:G178" si="56">E172&amp;"-"&amp;F172</f>
        <v>97-4</v>
      </c>
      <c r="H172" s="70">
        <v>58</v>
      </c>
      <c r="I172" s="70">
        <v>87</v>
      </c>
      <c r="J172" s="72" t="str">
        <f>IF(((VLOOKUP($G172,Depth_Lookup!$A$3:$J$415,9,FALSE))-(I172/100))&gt;=0,"Good","Too Long")</f>
        <v>Good</v>
      </c>
      <c r="K172" s="73">
        <f>(VLOOKUP($G172,Depth_Lookup!$A$3:$J$415,10,FALSE))+(H172/100)</f>
        <v>266.56</v>
      </c>
      <c r="L172" s="73">
        <f>(VLOOKUP($G172,Depth_Lookup!$A$3:$J$415,10,FALSE))+(I172/100)</f>
        <v>266.85000000000002</v>
      </c>
      <c r="M172" s="74"/>
      <c r="N172" s="74"/>
      <c r="O172" s="72" t="e">
        <f>VLOOKUP(N172,[1]definitions_list_lookup!AB$12:AC$17,2,FALSE)</f>
        <v>#N/A</v>
      </c>
      <c r="P172" s="75"/>
      <c r="Q172" s="72"/>
      <c r="R172" s="76"/>
      <c r="S172" s="77"/>
      <c r="T172" s="78"/>
      <c r="U172" s="72" t="e">
        <f>VLOOKUP(T172,[1]definitions_list_lookup!$AT97:$AU99,2,FALSE)</f>
        <v>#N/A</v>
      </c>
      <c r="V172" s="74"/>
      <c r="W172" s="79"/>
      <c r="X172" s="80" t="s">
        <v>1056</v>
      </c>
      <c r="Y172" s="81">
        <f>VLOOKUP(X172,[1]definitions_list_lookup!$AB$20:$AC$25,2,FALSE)</f>
        <v>1</v>
      </c>
      <c r="Z172" s="80" t="s">
        <v>941</v>
      </c>
      <c r="AA172" s="81">
        <f>VLOOKUP(Z172,[1]definitions_list_lookup!$AT$3:$AU$5,2,FALSE)</f>
        <v>2</v>
      </c>
      <c r="AB172" s="80"/>
      <c r="AC172" s="80"/>
      <c r="AD172" s="82"/>
      <c r="AE172" s="82"/>
      <c r="AF172" s="82"/>
      <c r="AG172" s="82"/>
      <c r="AH172" s="77">
        <v>36</v>
      </c>
      <c r="AI172" s="77">
        <v>270</v>
      </c>
      <c r="AJ172" s="77">
        <v>32</v>
      </c>
      <c r="AK172" s="77">
        <v>180</v>
      </c>
      <c r="AL172" s="70">
        <f t="shared" si="54"/>
        <v>49.302529779951158</v>
      </c>
      <c r="AM172" s="70">
        <f t="shared" si="49"/>
        <v>49.302529779951158</v>
      </c>
      <c r="AN172" s="70">
        <f t="shared" si="55"/>
        <v>46.220075536809851</v>
      </c>
      <c r="AO172" s="70">
        <f t="shared" si="50"/>
        <v>139.30252977995116</v>
      </c>
      <c r="AP172" s="70">
        <f t="shared" si="51"/>
        <v>43.779924463190149</v>
      </c>
      <c r="AQ172" s="83">
        <f t="shared" si="52"/>
        <v>229.30252977995116</v>
      </c>
      <c r="AR172" s="83">
        <f t="shared" si="53"/>
        <v>43.779924463190149</v>
      </c>
    </row>
    <row r="173" spans="1:44" ht="15">
      <c r="A173"/>
      <c r="B173" s="70" t="s">
        <v>1101</v>
      </c>
      <c r="C173"/>
      <c r="D173" s="70" t="s">
        <v>1100</v>
      </c>
      <c r="E173" s="115">
        <v>98</v>
      </c>
      <c r="F173" s="115">
        <v>1</v>
      </c>
      <c r="G173" s="71" t="str">
        <f t="shared" si="56"/>
        <v>98-1</v>
      </c>
      <c r="H173" s="70">
        <v>0</v>
      </c>
      <c r="I173" s="70">
        <v>55</v>
      </c>
      <c r="J173" s="72" t="str">
        <f>IF(((VLOOKUP($G173,Depth_Lookup!$A$3:$J$415,9,FALSE))-(I173/100))&gt;=0,"Good","Too Long")</f>
        <v>Good</v>
      </c>
      <c r="K173" s="73">
        <f>(VLOOKUP($G173,Depth_Lookup!$A$3:$J$415,10,FALSE))+(H173/100)</f>
        <v>266.7</v>
      </c>
      <c r="L173" s="73">
        <f>(VLOOKUP($G173,Depth_Lookup!$A$3:$J$415,10,FALSE))+(I173/100)</f>
        <v>267.25</v>
      </c>
      <c r="M173" s="74"/>
      <c r="N173" s="74"/>
      <c r="O173" s="72" t="e">
        <f>VLOOKUP(N173,[1]definitions_list_lookup!AB$12:AC$17,2,FALSE)</f>
        <v>#N/A</v>
      </c>
      <c r="P173" s="75"/>
      <c r="Q173" s="72"/>
      <c r="R173" s="76"/>
      <c r="S173" s="77"/>
      <c r="T173" s="78"/>
      <c r="U173" s="72" t="e">
        <f>VLOOKUP(T173,[1]definitions_list_lookup!$AT98:$AU100,2,FALSE)</f>
        <v>#N/A</v>
      </c>
      <c r="V173" s="74"/>
      <c r="W173" s="79"/>
      <c r="X173" s="80" t="s">
        <v>1056</v>
      </c>
      <c r="Y173" s="81">
        <f>VLOOKUP(X173,[1]definitions_list_lookup!$AB$20:$AC$25,2,FALSE)</f>
        <v>1</v>
      </c>
      <c r="Z173" s="80" t="s">
        <v>915</v>
      </c>
      <c r="AA173" s="81">
        <f>VLOOKUP(Z173,[1]definitions_list_lookup!$AT$3:$AU$5,2,FALSE)</f>
        <v>1</v>
      </c>
      <c r="AB173" s="80"/>
      <c r="AC173" s="80"/>
      <c r="AD173" s="82"/>
      <c r="AE173" s="82"/>
      <c r="AF173" s="82"/>
      <c r="AG173" s="82"/>
      <c r="AH173" s="77">
        <v>21</v>
      </c>
      <c r="AI173" s="77">
        <v>270</v>
      </c>
      <c r="AJ173" s="77">
        <v>39</v>
      </c>
      <c r="AK173" s="77">
        <v>0</v>
      </c>
      <c r="AL173" s="70">
        <f t="shared" si="54"/>
        <v>154.63752281480015</v>
      </c>
      <c r="AM173" s="70">
        <f t="shared" si="49"/>
        <v>154.63752281480015</v>
      </c>
      <c r="AN173" s="70">
        <f t="shared" si="55"/>
        <v>48.134592707216953</v>
      </c>
      <c r="AO173" s="70">
        <f t="shared" si="50"/>
        <v>244.63752281480015</v>
      </c>
      <c r="AP173" s="70">
        <f t="shared" si="51"/>
        <v>41.865407292783047</v>
      </c>
      <c r="AQ173" s="83">
        <f t="shared" si="52"/>
        <v>334.63752281480015</v>
      </c>
      <c r="AR173" s="83">
        <f t="shared" si="53"/>
        <v>41.865407292783047</v>
      </c>
    </row>
    <row r="174" spans="1:44" ht="15">
      <c r="A174"/>
      <c r="B174" s="70" t="s">
        <v>1101</v>
      </c>
      <c r="C174"/>
      <c r="D174" s="70" t="s">
        <v>1100</v>
      </c>
      <c r="E174" s="115">
        <v>98</v>
      </c>
      <c r="F174" s="115">
        <v>2</v>
      </c>
      <c r="G174" s="71" t="str">
        <f t="shared" si="56"/>
        <v>98-2</v>
      </c>
      <c r="H174" s="70">
        <v>9.5</v>
      </c>
      <c r="I174" s="70">
        <v>29</v>
      </c>
      <c r="J174" s="72" t="str">
        <f>IF(((VLOOKUP($G174,Depth_Lookup!$A$3:$J$415,9,FALSE))-(I174/100))&gt;=0,"Good","Too Long")</f>
        <v>Good</v>
      </c>
      <c r="K174" s="73">
        <f>(VLOOKUP($G174,Depth_Lookup!$A$3:$J$415,10,FALSE))+(H174/100)</f>
        <v>267.67</v>
      </c>
      <c r="L174" s="73">
        <f>(VLOOKUP($G174,Depth_Lookup!$A$3:$J$415,10,FALSE))+(I174/100)</f>
        <v>267.86500000000001</v>
      </c>
      <c r="M174" s="74"/>
      <c r="N174" s="74"/>
      <c r="O174" s="72" t="e">
        <f>VLOOKUP(N174,[1]definitions_list_lookup!AB$12:AC$17,2,FALSE)</f>
        <v>#N/A</v>
      </c>
      <c r="P174" s="75"/>
      <c r="Q174" s="72"/>
      <c r="R174" s="76"/>
      <c r="S174" s="77"/>
      <c r="T174" s="78"/>
      <c r="U174" s="72" t="e">
        <f>VLOOKUP(T174,[1]definitions_list_lookup!$AT99:$AU101,2,FALSE)</f>
        <v>#N/A</v>
      </c>
      <c r="V174" s="74"/>
      <c r="W174" s="79"/>
      <c r="X174" s="80" t="s">
        <v>1056</v>
      </c>
      <c r="Y174" s="81">
        <f>VLOOKUP(X174,[1]definitions_list_lookup!$AB$20:$AC$25,2,FALSE)</f>
        <v>1</v>
      </c>
      <c r="Z174" s="80" t="s">
        <v>915</v>
      </c>
      <c r="AA174" s="81">
        <f>VLOOKUP(Z174,[1]definitions_list_lookup!$AT$3:$AU$5,2,FALSE)</f>
        <v>1</v>
      </c>
      <c r="AB174" s="80"/>
      <c r="AC174" s="80"/>
      <c r="AD174" s="82"/>
      <c r="AE174" s="82"/>
      <c r="AF174" s="82"/>
      <c r="AG174" s="82"/>
      <c r="AH174" s="77">
        <v>22</v>
      </c>
      <c r="AI174" s="77">
        <v>270</v>
      </c>
      <c r="AJ174" s="77">
        <v>13</v>
      </c>
      <c r="AK174" s="77">
        <v>0</v>
      </c>
      <c r="AL174" s="70">
        <f t="shared" si="54"/>
        <v>119.74446031365659</v>
      </c>
      <c r="AM174" s="70">
        <f t="shared" si="49"/>
        <v>119.74446031365659</v>
      </c>
      <c r="AN174" s="70">
        <f t="shared" si="55"/>
        <v>65.04575975106134</v>
      </c>
      <c r="AO174" s="70">
        <f t="shared" si="50"/>
        <v>209.74446031365659</v>
      </c>
      <c r="AP174" s="70">
        <f t="shared" si="51"/>
        <v>24.95424024893866</v>
      </c>
      <c r="AQ174" s="83">
        <f t="shared" si="52"/>
        <v>299.74446031365659</v>
      </c>
      <c r="AR174" s="83">
        <f t="shared" si="53"/>
        <v>24.95424024893866</v>
      </c>
    </row>
    <row r="175" spans="1:44" ht="15">
      <c r="A175"/>
      <c r="B175" s="70" t="s">
        <v>1101</v>
      </c>
      <c r="C175"/>
      <c r="D175" s="111" t="s">
        <v>1100</v>
      </c>
      <c r="E175" s="115">
        <v>98</v>
      </c>
      <c r="F175" s="115">
        <v>3</v>
      </c>
      <c r="G175" s="71" t="str">
        <f t="shared" si="56"/>
        <v>98-3</v>
      </c>
      <c r="H175" s="70">
        <v>8</v>
      </c>
      <c r="I175" s="70">
        <v>42</v>
      </c>
      <c r="J175" s="72" t="str">
        <f>IF(((VLOOKUP($G175,Depth_Lookup!$A$3:$J$415,9,FALSE))-(I175/100))&gt;=0,"Good","Too Long")</f>
        <v>Good</v>
      </c>
      <c r="K175" s="73">
        <f>(VLOOKUP($G175,Depth_Lookup!$A$3:$J$415,10,FALSE))+(H175/100)</f>
        <v>267.95499999999998</v>
      </c>
      <c r="L175" s="73">
        <f>(VLOOKUP($G175,Depth_Lookup!$A$3:$J$415,10,FALSE))+(I175/100)</f>
        <v>268.29500000000002</v>
      </c>
      <c r="M175" s="74"/>
      <c r="N175" s="74"/>
      <c r="O175" s="72" t="e">
        <f>VLOOKUP(N175,[1]definitions_list_lookup!AB$12:AC$17,2,FALSE)</f>
        <v>#N/A</v>
      </c>
      <c r="P175" s="75"/>
      <c r="Q175" s="72"/>
      <c r="R175" s="76"/>
      <c r="S175" s="77"/>
      <c r="T175" s="78"/>
      <c r="U175" s="72" t="e">
        <f>VLOOKUP(T175,[1]definitions_list_lookup!$AT100:$AU102,2,FALSE)</f>
        <v>#N/A</v>
      </c>
      <c r="V175" s="74"/>
      <c r="W175" s="79"/>
      <c r="X175" s="80" t="s">
        <v>1059</v>
      </c>
      <c r="Y175" s="81">
        <f>VLOOKUP(X175,[1]definitions_list_lookup!$AB$20:$AC$25,2,FALSE)</f>
        <v>2</v>
      </c>
      <c r="Z175" s="80" t="s">
        <v>915</v>
      </c>
      <c r="AA175" s="81">
        <f>VLOOKUP(Z175,[1]definitions_list_lookup!$AT$3:$AU$5,2,FALSE)</f>
        <v>1</v>
      </c>
      <c r="AB175" s="80"/>
      <c r="AC175" s="80"/>
      <c r="AD175" s="82"/>
      <c r="AE175" s="82"/>
      <c r="AF175" s="82"/>
      <c r="AG175" s="82"/>
      <c r="AH175" s="77">
        <v>24</v>
      </c>
      <c r="AI175" s="77">
        <v>270</v>
      </c>
      <c r="AJ175" s="77">
        <v>27</v>
      </c>
      <c r="AK175" s="77">
        <v>0</v>
      </c>
      <c r="AL175" s="70">
        <f t="shared" si="54"/>
        <v>138.85269787000726</v>
      </c>
      <c r="AM175" s="70">
        <f t="shared" si="49"/>
        <v>138.85269787000726</v>
      </c>
      <c r="AN175" s="70">
        <f t="shared" si="55"/>
        <v>55.916056670317012</v>
      </c>
      <c r="AO175" s="70">
        <f t="shared" si="50"/>
        <v>228.85269787000726</v>
      </c>
      <c r="AP175" s="70">
        <f t="shared" si="51"/>
        <v>34.083943329682988</v>
      </c>
      <c r="AQ175" s="83">
        <f t="shared" si="52"/>
        <v>318.85269787000726</v>
      </c>
      <c r="AR175" s="83">
        <f t="shared" si="53"/>
        <v>34.083943329682988</v>
      </c>
    </row>
    <row r="176" spans="1:44" ht="15">
      <c r="A176"/>
      <c r="B176" s="70" t="s">
        <v>1101</v>
      </c>
      <c r="C176"/>
      <c r="D176" s="70" t="s">
        <v>1100</v>
      </c>
      <c r="E176" s="115">
        <v>98</v>
      </c>
      <c r="F176" s="115">
        <v>3</v>
      </c>
      <c r="G176" s="71" t="str">
        <f t="shared" si="56"/>
        <v>98-3</v>
      </c>
      <c r="H176" s="70">
        <v>52</v>
      </c>
      <c r="I176" s="70">
        <v>81</v>
      </c>
      <c r="J176" s="72" t="str">
        <f>IF(((VLOOKUP($G176,Depth_Lookup!$A$3:$J$415,9,FALSE))-(I176/100))&gt;=0,"Good","Too Long")</f>
        <v>Good</v>
      </c>
      <c r="K176" s="73">
        <f>(VLOOKUP($G176,Depth_Lookup!$A$3:$J$415,10,FALSE))+(H176/100)</f>
        <v>268.39499999999998</v>
      </c>
      <c r="L176" s="73">
        <f>(VLOOKUP($G176,Depth_Lookup!$A$3:$J$415,10,FALSE))+(I176/100)</f>
        <v>268.685</v>
      </c>
      <c r="M176" s="74"/>
      <c r="N176" s="74"/>
      <c r="O176" s="72" t="e">
        <f>VLOOKUP(N176,[1]definitions_list_lookup!AB$12:AC$17,2,FALSE)</f>
        <v>#N/A</v>
      </c>
      <c r="P176" s="75"/>
      <c r="Q176" s="72"/>
      <c r="R176" s="76"/>
      <c r="S176" s="77"/>
      <c r="T176" s="78"/>
      <c r="U176" s="72" t="e">
        <f>VLOOKUP(T176,[1]definitions_list_lookup!$AT101:$AU103,2,FALSE)</f>
        <v>#N/A</v>
      </c>
      <c r="V176" s="74"/>
      <c r="W176" s="79"/>
      <c r="X176" s="80" t="s">
        <v>1056</v>
      </c>
      <c r="Y176" s="81">
        <f>VLOOKUP(X176,[1]definitions_list_lookup!$AB$20:$AC$25,2,FALSE)</f>
        <v>1</v>
      </c>
      <c r="Z176" s="80" t="s">
        <v>915</v>
      </c>
      <c r="AA176" s="81">
        <f>VLOOKUP(Z176,[1]definitions_list_lookup!$AT$3:$AU$5,2,FALSE)</f>
        <v>1</v>
      </c>
      <c r="AB176" s="80"/>
      <c r="AC176" s="80"/>
      <c r="AD176" s="82"/>
      <c r="AE176" s="82"/>
      <c r="AF176" s="82"/>
      <c r="AG176" s="82"/>
      <c r="AH176" s="77">
        <v>24</v>
      </c>
      <c r="AI176" s="77">
        <v>270</v>
      </c>
      <c r="AJ176" s="77">
        <v>27</v>
      </c>
      <c r="AK176" s="77">
        <v>0</v>
      </c>
      <c r="AL176" s="70">
        <f t="shared" si="54"/>
        <v>138.85269787000726</v>
      </c>
      <c r="AM176" s="70">
        <f t="shared" si="49"/>
        <v>138.85269787000726</v>
      </c>
      <c r="AN176" s="70">
        <f t="shared" si="55"/>
        <v>55.916056670317012</v>
      </c>
      <c r="AO176" s="70">
        <f t="shared" si="50"/>
        <v>228.85269787000726</v>
      </c>
      <c r="AP176" s="70">
        <f t="shared" si="51"/>
        <v>34.083943329682988</v>
      </c>
      <c r="AQ176" s="83">
        <f t="shared" si="52"/>
        <v>318.85269787000726</v>
      </c>
      <c r="AR176" s="83">
        <f t="shared" si="53"/>
        <v>34.083943329682988</v>
      </c>
    </row>
    <row r="177" spans="1:44" ht="15">
      <c r="A177"/>
      <c r="B177" s="70" t="s">
        <v>1101</v>
      </c>
      <c r="C177"/>
      <c r="D177" s="70" t="s">
        <v>1100</v>
      </c>
      <c r="E177" s="115">
        <v>99</v>
      </c>
      <c r="F177" s="115">
        <v>3</v>
      </c>
      <c r="G177" s="71" t="str">
        <f t="shared" si="56"/>
        <v>99-3</v>
      </c>
      <c r="H177" s="70">
        <v>10.5</v>
      </c>
      <c r="I177" s="70">
        <v>92</v>
      </c>
      <c r="J177" s="72" t="str">
        <f>IF(((VLOOKUP($G177,Depth_Lookup!$A$3:$J$415,9,FALSE))-(I177/100))&gt;=0,"Good","Too Long")</f>
        <v>Good</v>
      </c>
      <c r="K177" s="73">
        <f>(VLOOKUP($G177,Depth_Lookup!$A$3:$J$415,10,FALSE))+(H177/100)</f>
        <v>271.36</v>
      </c>
      <c r="L177" s="73">
        <f>(VLOOKUP($G177,Depth_Lookup!$A$3:$J$415,10,FALSE))+(I177/100)</f>
        <v>272.17500000000001</v>
      </c>
      <c r="M177" s="74"/>
      <c r="N177" s="74"/>
      <c r="O177" s="72" t="e">
        <f>VLOOKUP(N177,[1]definitions_list_lookup!AB$12:AC$17,2,FALSE)</f>
        <v>#N/A</v>
      </c>
      <c r="P177" s="75"/>
      <c r="Q177" s="72"/>
      <c r="R177" s="76"/>
      <c r="S177" s="77"/>
      <c r="T177" s="78"/>
      <c r="U177" s="72" t="e">
        <f>VLOOKUP(T177,[1]definitions_list_lookup!$AT102:$AU104,2,FALSE)</f>
        <v>#N/A</v>
      </c>
      <c r="V177" s="74"/>
      <c r="W177" s="79"/>
      <c r="X177" s="80" t="s">
        <v>1059</v>
      </c>
      <c r="Y177" s="81">
        <f>VLOOKUP(X177,[1]definitions_list_lookup!$AB$20:$AC$25,2,FALSE)</f>
        <v>2</v>
      </c>
      <c r="Z177" s="80" t="s">
        <v>915</v>
      </c>
      <c r="AA177" s="81">
        <f>VLOOKUP(Z177,[1]definitions_list_lookup!$AT$3:$AU$5,2,FALSE)</f>
        <v>1</v>
      </c>
      <c r="AB177" s="80"/>
      <c r="AC177" s="80"/>
      <c r="AD177" s="82"/>
      <c r="AE177" s="82"/>
      <c r="AF177" s="82"/>
      <c r="AG177" s="82"/>
      <c r="AH177" s="77">
        <v>4</v>
      </c>
      <c r="AI177" s="77">
        <v>270</v>
      </c>
      <c r="AJ177" s="77">
        <v>43</v>
      </c>
      <c r="AK177" s="77">
        <v>180</v>
      </c>
      <c r="AL177" s="70">
        <f t="shared" si="54"/>
        <v>4.2884311731285436</v>
      </c>
      <c r="AM177" s="70">
        <f t="shared" si="49"/>
        <v>4.2884311731285436</v>
      </c>
      <c r="AN177" s="70">
        <f t="shared" si="55"/>
        <v>46.919868574474883</v>
      </c>
      <c r="AO177" s="70">
        <f t="shared" si="50"/>
        <v>94.288431173128544</v>
      </c>
      <c r="AP177" s="70">
        <f t="shared" si="51"/>
        <v>43.080131425525117</v>
      </c>
      <c r="AQ177" s="83">
        <f t="shared" si="52"/>
        <v>184.28843117312854</v>
      </c>
      <c r="AR177" s="83">
        <f t="shared" si="53"/>
        <v>43.080131425525117</v>
      </c>
    </row>
    <row r="178" spans="1:44" ht="15">
      <c r="A178"/>
      <c r="B178" s="70" t="s">
        <v>1101</v>
      </c>
      <c r="C178"/>
      <c r="D178" s="70" t="s">
        <v>1100</v>
      </c>
      <c r="E178" s="115">
        <v>99</v>
      </c>
      <c r="F178" s="115">
        <v>4</v>
      </c>
      <c r="G178" s="71" t="str">
        <f t="shared" si="56"/>
        <v>99-4</v>
      </c>
      <c r="H178" s="70">
        <v>21</v>
      </c>
      <c r="I178" s="70">
        <v>61</v>
      </c>
      <c r="J178" s="72" t="str">
        <f>IF(((VLOOKUP($G178,Depth_Lookup!$A$3:$J$415,9,FALSE))-(I178/100))&gt;=0,"Good","Too Long")</f>
        <v>Good</v>
      </c>
      <c r="K178" s="73">
        <f>(VLOOKUP($G178,Depth_Lookup!$A$3:$J$415,10,FALSE))+(H178/100)</f>
        <v>272.435</v>
      </c>
      <c r="L178" s="73">
        <f>(VLOOKUP($G178,Depth_Lookup!$A$3:$J$415,10,FALSE))+(I178/100)</f>
        <v>272.83500000000004</v>
      </c>
      <c r="M178" s="74"/>
      <c r="N178" s="74"/>
      <c r="O178" s="72" t="e">
        <f>VLOOKUP(N178,[1]definitions_list_lookup!AB$12:AC$17,2,FALSE)</f>
        <v>#N/A</v>
      </c>
      <c r="P178" s="75"/>
      <c r="Q178" s="72"/>
      <c r="R178" s="76"/>
      <c r="S178" s="77"/>
      <c r="T178" s="78"/>
      <c r="U178" s="72" t="e">
        <f>VLOOKUP(T178,[1]definitions_list_lookup!$AT116:$AU118,2,FALSE)</f>
        <v>#N/A</v>
      </c>
      <c r="V178" s="74"/>
      <c r="W178" s="79"/>
      <c r="X178" s="80" t="s">
        <v>1056</v>
      </c>
      <c r="Y178" s="81">
        <f>VLOOKUP(X178,[1]definitions_list_lookup!$AB$20:$AC$25,2,FALSE)</f>
        <v>1</v>
      </c>
      <c r="Z178" s="80" t="s">
        <v>915</v>
      </c>
      <c r="AA178" s="81">
        <f>VLOOKUP(Z178,[1]definitions_list_lookup!$AT$3:$AU$5,2,FALSE)</f>
        <v>1</v>
      </c>
      <c r="AB178" s="80"/>
      <c r="AC178" s="80"/>
      <c r="AD178" s="82"/>
      <c r="AE178" s="82"/>
      <c r="AF178" s="82"/>
      <c r="AG178" s="82"/>
      <c r="AH178" s="77">
        <v>22</v>
      </c>
      <c r="AI178" s="77">
        <v>90</v>
      </c>
      <c r="AJ178" s="77">
        <v>31</v>
      </c>
      <c r="AK178" s="77">
        <v>180</v>
      </c>
      <c r="AL178" s="70">
        <f t="shared" si="54"/>
        <v>-33.917381804153734</v>
      </c>
      <c r="AM178" s="70">
        <f t="shared" si="49"/>
        <v>326.08261819584629</v>
      </c>
      <c r="AN178" s="70">
        <f t="shared" si="55"/>
        <v>54.093003942407307</v>
      </c>
      <c r="AO178" s="70">
        <f t="shared" si="50"/>
        <v>56.082618195846266</v>
      </c>
      <c r="AP178" s="70">
        <f t="shared" si="51"/>
        <v>35.906996057592693</v>
      </c>
      <c r="AQ178" s="83">
        <f t="shared" si="52"/>
        <v>146.08261819584629</v>
      </c>
      <c r="AR178" s="83">
        <f t="shared" si="53"/>
        <v>35.906996057592693</v>
      </c>
    </row>
    <row r="179" spans="1:44" ht="15">
      <c r="A179"/>
      <c r="B179" s="70" t="s">
        <v>1101</v>
      </c>
      <c r="C179"/>
      <c r="D179" s="70" t="s">
        <v>1100</v>
      </c>
      <c r="E179" s="22">
        <v>100</v>
      </c>
      <c r="F179" s="22">
        <v>1</v>
      </c>
      <c r="G179" s="71" t="str">
        <f t="shared" si="48"/>
        <v>100-1</v>
      </c>
      <c r="H179" s="70">
        <v>0</v>
      </c>
      <c r="I179" s="70">
        <v>44</v>
      </c>
      <c r="J179" s="72" t="str">
        <f>IF(((VLOOKUP($G179,Depth_Lookup!$A$3:$J$415,9,FALSE))-(I179/100))&gt;=0,"Good","Too Long")</f>
        <v>Good</v>
      </c>
      <c r="K179" s="73">
        <f>(VLOOKUP($G179,Depth_Lookup!$A$3:$J$415,10,FALSE))+(H179/100)</f>
        <v>272.7</v>
      </c>
      <c r="L179" s="73">
        <f>(VLOOKUP($G179,Depth_Lookup!$A$3:$J$415,10,FALSE))+(I179/100)</f>
        <v>273.14</v>
      </c>
      <c r="M179" s="74"/>
      <c r="N179" s="74"/>
      <c r="O179" s="72" t="e">
        <f>VLOOKUP(N179,[1]definitions_list_lookup!AB$12:AC$17,2,FALSE)</f>
        <v>#N/A</v>
      </c>
      <c r="P179" s="75"/>
      <c r="Q179" s="72"/>
      <c r="R179" s="76"/>
      <c r="S179" s="77"/>
      <c r="T179" s="78"/>
      <c r="U179" s="72" t="e">
        <f>VLOOKUP(T179,[1]definitions_list_lookup!$AT189:$AU191,2,FALSE)</f>
        <v>#N/A</v>
      </c>
      <c r="V179" s="74"/>
      <c r="W179" s="79"/>
      <c r="X179" s="80" t="s">
        <v>1056</v>
      </c>
      <c r="Y179" s="81">
        <f>VLOOKUP(X179,[1]definitions_list_lookup!$AB$20:$AC$25,2,FALSE)</f>
        <v>1</v>
      </c>
      <c r="Z179" s="80" t="s">
        <v>941</v>
      </c>
      <c r="AA179" s="81">
        <f>VLOOKUP(Z179,[1]definitions_list_lookup!$AT$3:$AU$5,2,FALSE)</f>
        <v>2</v>
      </c>
      <c r="AB179" s="80"/>
      <c r="AC179" s="80"/>
      <c r="AD179" s="82"/>
      <c r="AE179" s="82"/>
      <c r="AF179" s="82"/>
      <c r="AG179" s="82"/>
      <c r="AH179" s="77">
        <v>2</v>
      </c>
      <c r="AI179" s="77">
        <v>270</v>
      </c>
      <c r="AJ179" s="77">
        <v>36</v>
      </c>
      <c r="AK179" s="77">
        <v>180</v>
      </c>
      <c r="AL179" s="70">
        <f t="shared" si="25"/>
        <v>2.7517647205494882</v>
      </c>
      <c r="AM179" s="70">
        <f t="shared" si="26"/>
        <v>2.7517647205494882</v>
      </c>
      <c r="AN179" s="70">
        <f t="shared" si="27"/>
        <v>53.968559411736521</v>
      </c>
      <c r="AO179" s="70">
        <f t="shared" si="28"/>
        <v>92.751764720549488</v>
      </c>
      <c r="AP179" s="70">
        <f t="shared" si="29"/>
        <v>36.031440588263479</v>
      </c>
      <c r="AQ179" s="83">
        <f t="shared" si="31"/>
        <v>182.75176472054949</v>
      </c>
      <c r="AR179" s="83">
        <f t="shared" si="30"/>
        <v>36.031440588263479</v>
      </c>
    </row>
    <row r="180" spans="1:44" ht="15">
      <c r="A180"/>
      <c r="B180" s="70" t="s">
        <v>1101</v>
      </c>
      <c r="C180"/>
      <c r="D180" s="111" t="s">
        <v>1100</v>
      </c>
      <c r="E180" s="22">
        <v>100</v>
      </c>
      <c r="F180" s="22">
        <v>2</v>
      </c>
      <c r="G180" s="71" t="str">
        <f t="shared" si="48"/>
        <v>100-2</v>
      </c>
      <c r="H180" s="70">
        <v>10</v>
      </c>
      <c r="I180" s="70">
        <v>15</v>
      </c>
      <c r="J180" s="72" t="str">
        <f>IF(((VLOOKUP($G180,Depth_Lookup!$A$3:$J$415,9,FALSE))-(I180/100))&gt;=0,"Good","Too Long")</f>
        <v>Good</v>
      </c>
      <c r="K180" s="73">
        <f>(VLOOKUP($G180,Depth_Lookup!$A$3:$J$415,10,FALSE))+(H180/100)</f>
        <v>273.26000000000005</v>
      </c>
      <c r="L180" s="73">
        <f>(VLOOKUP($G180,Depth_Lookup!$A$3:$J$415,10,FALSE))+(I180/100)</f>
        <v>273.31</v>
      </c>
      <c r="M180" s="74"/>
      <c r="N180" s="74"/>
      <c r="O180" s="72" t="e">
        <f>VLOOKUP(N180,[1]definitions_list_lookup!AB$12:AC$17,2,FALSE)</f>
        <v>#N/A</v>
      </c>
      <c r="P180" s="75"/>
      <c r="Q180" s="72"/>
      <c r="R180" s="76"/>
      <c r="S180" s="77"/>
      <c r="T180" s="78"/>
      <c r="U180" s="72" t="e">
        <f>VLOOKUP(T180,[1]definitions_list_lookup!$AT190:$AU192,2,FALSE)</f>
        <v>#N/A</v>
      </c>
      <c r="V180" s="74"/>
      <c r="W180" s="79"/>
      <c r="X180" s="80" t="s">
        <v>1059</v>
      </c>
      <c r="Y180" s="81">
        <f>VLOOKUP(X180,[1]definitions_list_lookup!$AB$20:$AC$25,2,FALSE)</f>
        <v>2</v>
      </c>
      <c r="Z180" s="80" t="s">
        <v>915</v>
      </c>
      <c r="AA180" s="81">
        <f>VLOOKUP(Z180,[1]definitions_list_lookup!$AT$3:$AU$5,2,FALSE)</f>
        <v>1</v>
      </c>
      <c r="AB180" s="80"/>
      <c r="AC180" s="80"/>
      <c r="AD180" s="82"/>
      <c r="AE180" s="82"/>
      <c r="AF180" s="82"/>
      <c r="AG180" s="82"/>
      <c r="AH180" s="77">
        <v>7</v>
      </c>
      <c r="AI180" s="77">
        <v>90</v>
      </c>
      <c r="AJ180" s="77">
        <v>33</v>
      </c>
      <c r="AK180" s="77">
        <v>180</v>
      </c>
      <c r="AL180" s="70">
        <f>+(IF($AI180&lt;$AK180,((MIN($AK180,$AI180)+(DEGREES(ATAN((TAN(RADIANS($AJ180))/((TAN(RADIANS($AH180))*SIN(RADIANS(ABS($AI180-$AK180))))))-(COS(RADIANS(ABS($AI180-$AK180)))/SIN(RADIANS(ABS($AI180-$AK180)))))))-180)),((MAX($AK180,$AI180)-(DEGREES(ATAN((TAN(RADIANS($AJ180))/((TAN(RADIANS($AH180))*SIN(RADIANS(ABS($AI180-$AK180))))))-(COS(RADIANS(ABS($AI180-$AK180)))/SIN(RADIANS(ABS($AI180-$AK180)))))))-180))))</f>
        <v>-10.70662073584424</v>
      </c>
      <c r="AM180" s="70">
        <f t="shared" si="26"/>
        <v>349.29337926415576</v>
      </c>
      <c r="AN180" s="70">
        <f>+ABS(DEGREES(ATAN((COS(RADIANS(ABS($AL180+180-(IF($AI180&gt;$AK180,MAX($AJ180,$AI180),MIN($AI180,$AK180))))))/(TAN(RADIANS($AH180)))))))</f>
        <v>56.538757300624702</v>
      </c>
      <c r="AO180" s="70">
        <f t="shared" si="28"/>
        <v>79.29337926415576</v>
      </c>
      <c r="AP180" s="70">
        <f t="shared" si="29"/>
        <v>33.461242699375298</v>
      </c>
      <c r="AQ180" s="83">
        <f t="shared" si="31"/>
        <v>169.29337926415576</v>
      </c>
      <c r="AR180" s="83">
        <f t="shared" si="30"/>
        <v>33.461242699375298</v>
      </c>
    </row>
    <row r="181" spans="1:44" ht="15">
      <c r="A181"/>
      <c r="B181" s="70" t="s">
        <v>1101</v>
      </c>
      <c r="C181"/>
      <c r="D181" s="70" t="s">
        <v>1100</v>
      </c>
      <c r="E181" s="22">
        <v>100</v>
      </c>
      <c r="F181" s="22">
        <v>2</v>
      </c>
      <c r="G181" s="71" t="str">
        <f t="shared" si="48"/>
        <v>100-2</v>
      </c>
      <c r="H181" s="70">
        <v>15</v>
      </c>
      <c r="I181" s="70">
        <v>51</v>
      </c>
      <c r="J181" s="72" t="str">
        <f>IF(((VLOOKUP($G181,Depth_Lookup!$A$3:$J$415,9,FALSE))-(I181/100))&gt;=0,"Good","Too Long")</f>
        <v>Good</v>
      </c>
      <c r="K181" s="73">
        <f>(VLOOKUP($G181,Depth_Lookup!$A$3:$J$415,10,FALSE))+(H181/100)</f>
        <v>273.31</v>
      </c>
      <c r="L181" s="73">
        <f>(VLOOKUP($G181,Depth_Lookup!$A$3:$J$415,10,FALSE))+(I181/100)</f>
        <v>273.67</v>
      </c>
      <c r="M181" s="74"/>
      <c r="N181" s="74"/>
      <c r="O181" s="72" t="e">
        <f>VLOOKUP(N181,[1]definitions_list_lookup!AB$12:AC$17,2,FALSE)</f>
        <v>#N/A</v>
      </c>
      <c r="P181" s="75"/>
      <c r="Q181" s="72"/>
      <c r="R181" s="76"/>
      <c r="S181" s="77"/>
      <c r="T181" s="78"/>
      <c r="U181" s="72" t="e">
        <f>VLOOKUP(T181,[1]definitions_list_lookup!$AT191:$AU193,2,FALSE)</f>
        <v>#N/A</v>
      </c>
      <c r="V181" s="74"/>
      <c r="W181" s="79"/>
      <c r="X181" s="80" t="s">
        <v>1043</v>
      </c>
      <c r="Y181" s="81">
        <f>VLOOKUP(X181,[1]definitions_list_lookup!$AB$20:$AC$25,2,FALSE)</f>
        <v>3</v>
      </c>
      <c r="Z181" s="80" t="s">
        <v>915</v>
      </c>
      <c r="AA181" s="81">
        <f>VLOOKUP(Z181,[1]definitions_list_lookup!$AT$3:$AU$5,2,FALSE)</f>
        <v>1</v>
      </c>
      <c r="AB181" s="80"/>
      <c r="AC181" s="80"/>
      <c r="AD181" s="82"/>
      <c r="AE181" s="82"/>
      <c r="AF181" s="82"/>
      <c r="AG181" s="82"/>
      <c r="AH181" s="77">
        <v>7</v>
      </c>
      <c r="AI181" s="77">
        <v>90</v>
      </c>
      <c r="AJ181" s="77">
        <v>33</v>
      </c>
      <c r="AK181" s="77">
        <v>180</v>
      </c>
      <c r="AL181" s="70">
        <f>+(IF($AI181&lt;$AK181,((MIN($AK181,$AI181)+(DEGREES(ATAN((TAN(RADIANS($AJ181))/((TAN(RADIANS($AH181))*SIN(RADIANS(ABS($AI181-$AK181))))))-(COS(RADIANS(ABS($AI181-$AK181)))/SIN(RADIANS(ABS($AI181-$AK181)))))))-180)),((MAX($AK181,$AI181)-(DEGREES(ATAN((TAN(RADIANS($AJ181))/((TAN(RADIANS($AH181))*SIN(RADIANS(ABS($AI181-$AK181))))))-(COS(RADIANS(ABS($AI181-$AK181)))/SIN(RADIANS(ABS($AI181-$AK181)))))))-180))))</f>
        <v>-10.70662073584424</v>
      </c>
      <c r="AM181" s="70">
        <f t="shared" si="26"/>
        <v>349.29337926415576</v>
      </c>
      <c r="AN181" s="70">
        <f>+ABS(DEGREES(ATAN((COS(RADIANS(ABS($AL181+180-(IF($AI181&gt;$AK181,MAX($AJ181,$AI181),MIN($AI181,$AK181))))))/(TAN(RADIANS($AH181)))))))</f>
        <v>56.538757300624702</v>
      </c>
      <c r="AO181" s="70">
        <f t="shared" si="28"/>
        <v>79.29337926415576</v>
      </c>
      <c r="AP181" s="70">
        <f t="shared" si="29"/>
        <v>33.461242699375298</v>
      </c>
      <c r="AQ181" s="83">
        <f t="shared" si="31"/>
        <v>169.29337926415576</v>
      </c>
      <c r="AR181" s="83">
        <f t="shared" si="30"/>
        <v>33.461242699375298</v>
      </c>
    </row>
    <row r="182" spans="1:44" ht="15">
      <c r="A182"/>
      <c r="B182" s="70" t="s">
        <v>1101</v>
      </c>
      <c r="C182"/>
      <c r="D182" s="70" t="s">
        <v>1100</v>
      </c>
      <c r="E182" s="22">
        <v>100</v>
      </c>
      <c r="F182" s="22">
        <v>3</v>
      </c>
      <c r="G182" s="71" t="str">
        <f t="shared" si="48"/>
        <v>100-3</v>
      </c>
      <c r="H182" s="70">
        <v>36</v>
      </c>
      <c r="I182" s="70">
        <v>48</v>
      </c>
      <c r="J182" s="72" t="str">
        <f>IF(((VLOOKUP($G182,Depth_Lookup!$A$3:$J$415,9,FALSE))-(I182/100))&gt;=0,"Good","Too Long")</f>
        <v>Good</v>
      </c>
      <c r="K182" s="73">
        <f>(VLOOKUP($G182,Depth_Lookup!$A$3:$J$415,10,FALSE))+(H182/100)</f>
        <v>274.36</v>
      </c>
      <c r="L182" s="73">
        <f>(VLOOKUP($G182,Depth_Lookup!$A$3:$J$415,10,FALSE))+(I182/100)</f>
        <v>274.48</v>
      </c>
      <c r="M182" s="74"/>
      <c r="N182" s="74"/>
      <c r="O182" s="72" t="e">
        <f>VLOOKUP(N182,[1]definitions_list_lookup!AB$12:AC$17,2,FALSE)</f>
        <v>#N/A</v>
      </c>
      <c r="P182" s="75"/>
      <c r="Q182" s="72"/>
      <c r="R182" s="76"/>
      <c r="S182" s="77"/>
      <c r="T182" s="78"/>
      <c r="U182" s="72" t="e">
        <f>VLOOKUP(T182,[1]definitions_list_lookup!$AT192:$AU194,2,FALSE)</f>
        <v>#N/A</v>
      </c>
      <c r="V182" s="74"/>
      <c r="W182" s="79"/>
      <c r="X182" s="80" t="s">
        <v>1059</v>
      </c>
      <c r="Y182" s="81">
        <f>VLOOKUP(X182,[1]definitions_list_lookup!$AB$20:$AC$25,2,FALSE)</f>
        <v>2</v>
      </c>
      <c r="Z182" s="80" t="s">
        <v>915</v>
      </c>
      <c r="AA182" s="81">
        <f>VLOOKUP(Z182,[1]definitions_list_lookup!$AT$3:$AU$5,2,FALSE)</f>
        <v>1</v>
      </c>
      <c r="AB182" s="80"/>
      <c r="AC182" s="80"/>
      <c r="AD182" s="82"/>
      <c r="AE182" s="82"/>
      <c r="AF182" s="82"/>
      <c r="AG182" s="82"/>
      <c r="AH182" s="77">
        <v>13</v>
      </c>
      <c r="AI182" s="77">
        <v>90</v>
      </c>
      <c r="AJ182" s="77">
        <v>31</v>
      </c>
      <c r="AK182" s="77">
        <v>180</v>
      </c>
      <c r="AL182" s="70">
        <f t="shared" si="25"/>
        <v>-21.018232849664543</v>
      </c>
      <c r="AM182" s="70">
        <f t="shared" si="26"/>
        <v>338.98176715033549</v>
      </c>
      <c r="AN182" s="70">
        <f t="shared" si="27"/>
        <v>57.231122349544428</v>
      </c>
      <c r="AO182" s="70">
        <f t="shared" si="28"/>
        <v>68.981767150335457</v>
      </c>
      <c r="AP182" s="70">
        <f t="shared" si="29"/>
        <v>32.768877650455572</v>
      </c>
      <c r="AQ182" s="83">
        <f t="shared" si="31"/>
        <v>158.98176715033549</v>
      </c>
      <c r="AR182" s="83">
        <f t="shared" si="30"/>
        <v>32.768877650455572</v>
      </c>
    </row>
    <row r="183" spans="1:44" ht="15">
      <c r="A183"/>
      <c r="B183" s="70" t="s">
        <v>1101</v>
      </c>
      <c r="C183"/>
      <c r="D183" s="70" t="s">
        <v>1100</v>
      </c>
      <c r="E183" s="22">
        <v>101</v>
      </c>
      <c r="F183" s="22">
        <v>1</v>
      </c>
      <c r="G183" s="71" t="str">
        <f t="shared" si="48"/>
        <v>101-1</v>
      </c>
      <c r="H183" s="70">
        <v>18</v>
      </c>
      <c r="I183" s="70">
        <v>35</v>
      </c>
      <c r="J183" s="72" t="str">
        <f>IF(((VLOOKUP($G183,Depth_Lookup!$A$3:$J$415,9,FALSE))-(I183/100))&gt;=0,"Good","Too Long")</f>
        <v>Good</v>
      </c>
      <c r="K183" s="73">
        <f>(VLOOKUP($G183,Depth_Lookup!$A$3:$J$415,10,FALSE))+(H183/100)</f>
        <v>275.88</v>
      </c>
      <c r="L183" s="73">
        <f>(VLOOKUP($G183,Depth_Lookup!$A$3:$J$415,10,FALSE))+(I183/100)</f>
        <v>276.05</v>
      </c>
      <c r="M183" s="74"/>
      <c r="N183" s="74"/>
      <c r="O183" s="72" t="e">
        <f>VLOOKUP(N183,[1]definitions_list_lookup!AB$12:AC$17,2,FALSE)</f>
        <v>#N/A</v>
      </c>
      <c r="P183" s="75"/>
      <c r="Q183" s="72"/>
      <c r="R183" s="76"/>
      <c r="S183" s="77"/>
      <c r="T183" s="78"/>
      <c r="U183" s="72" t="e">
        <f>VLOOKUP(T183,[1]definitions_list_lookup!$AT193:$AU195,2,FALSE)</f>
        <v>#N/A</v>
      </c>
      <c r="V183" s="74"/>
      <c r="W183" s="79"/>
      <c r="X183" s="80" t="s">
        <v>1056</v>
      </c>
      <c r="Y183" s="81">
        <f>VLOOKUP(X183,[1]definitions_list_lookup!$AB$20:$AC$25,2,FALSE)</f>
        <v>1</v>
      </c>
      <c r="Z183" s="80" t="s">
        <v>915</v>
      </c>
      <c r="AA183" s="81">
        <f>VLOOKUP(Z183,[1]definitions_list_lookup!$AT$3:$AU$5,2,FALSE)</f>
        <v>1</v>
      </c>
      <c r="AB183" s="80"/>
      <c r="AC183" s="80"/>
      <c r="AD183" s="82"/>
      <c r="AE183" s="82"/>
      <c r="AF183" s="82"/>
      <c r="AG183" s="82"/>
      <c r="AH183" s="77">
        <v>22</v>
      </c>
      <c r="AI183" s="77">
        <v>90</v>
      </c>
      <c r="AJ183" s="77">
        <v>30</v>
      </c>
      <c r="AK183" s="77">
        <v>180</v>
      </c>
      <c r="AL183" s="70">
        <f t="shared" si="25"/>
        <v>-34.98409610727964</v>
      </c>
      <c r="AM183" s="70">
        <f t="shared" si="26"/>
        <v>325.01590389272036</v>
      </c>
      <c r="AN183" s="70">
        <f t="shared" si="27"/>
        <v>54.828504374305496</v>
      </c>
      <c r="AO183" s="70">
        <f t="shared" si="28"/>
        <v>55.01590389272036</v>
      </c>
      <c r="AP183" s="70">
        <f t="shared" si="29"/>
        <v>35.171495625694504</v>
      </c>
      <c r="AQ183" s="83">
        <f t="shared" si="31"/>
        <v>145.01590389272036</v>
      </c>
      <c r="AR183" s="83">
        <f t="shared" si="30"/>
        <v>35.171495625694504</v>
      </c>
    </row>
    <row r="184" spans="1:44" ht="15">
      <c r="A184"/>
      <c r="B184" s="70" t="s">
        <v>1101</v>
      </c>
      <c r="C184"/>
      <c r="D184" s="70" t="s">
        <v>1100</v>
      </c>
      <c r="E184" s="22">
        <v>101</v>
      </c>
      <c r="F184" s="22">
        <v>1</v>
      </c>
      <c r="G184" s="71" t="str">
        <f t="shared" si="48"/>
        <v>101-1</v>
      </c>
      <c r="H184" s="70">
        <v>63</v>
      </c>
      <c r="I184" s="70">
        <v>65</v>
      </c>
      <c r="J184" s="72" t="str">
        <f>IF(((VLOOKUP($G184,Depth_Lookup!$A$3:$J$415,9,FALSE))-(I184/100))&gt;=0,"Good","Too Long")</f>
        <v>Good</v>
      </c>
      <c r="K184" s="73">
        <f>(VLOOKUP($G184,Depth_Lookup!$A$3:$J$415,10,FALSE))+(H184/100)</f>
        <v>276.33</v>
      </c>
      <c r="L184" s="73">
        <f>(VLOOKUP($G184,Depth_Lookup!$A$3:$J$415,10,FALSE))+(I184/100)</f>
        <v>276.34999999999997</v>
      </c>
      <c r="M184" s="74"/>
      <c r="N184" s="74"/>
      <c r="O184" s="72" t="e">
        <f>VLOOKUP(N184,[1]definitions_list_lookup!AB$12:AC$17,2,FALSE)</f>
        <v>#N/A</v>
      </c>
      <c r="P184" s="75"/>
      <c r="Q184" s="72"/>
      <c r="R184" s="76"/>
      <c r="S184" s="77"/>
      <c r="T184" s="78"/>
      <c r="U184" s="72" t="e">
        <f>VLOOKUP(T184,[1]definitions_list_lookup!$AT194:$AU196,2,FALSE)</f>
        <v>#N/A</v>
      </c>
      <c r="V184" s="74"/>
      <c r="W184" s="79"/>
      <c r="X184" s="80" t="s">
        <v>1056</v>
      </c>
      <c r="Y184" s="81">
        <f>VLOOKUP(X184,[1]definitions_list_lookup!$AB$20:$AC$25,2,FALSE)</f>
        <v>1</v>
      </c>
      <c r="Z184" s="80" t="s">
        <v>915</v>
      </c>
      <c r="AA184" s="81">
        <f>VLOOKUP(Z184,[1]definitions_list_lookup!$AT$3:$AU$5,2,FALSE)</f>
        <v>1</v>
      </c>
      <c r="AB184" s="80"/>
      <c r="AC184" s="80"/>
      <c r="AD184" s="82"/>
      <c r="AE184" s="82"/>
      <c r="AF184" s="82"/>
      <c r="AG184" s="82"/>
      <c r="AH184" s="77">
        <v>24</v>
      </c>
      <c r="AI184" s="77">
        <v>90</v>
      </c>
      <c r="AJ184" s="77">
        <v>12</v>
      </c>
      <c r="AK184" s="77">
        <v>0</v>
      </c>
      <c r="AL184" s="70">
        <f t="shared" si="25"/>
        <v>-115.52026921827581</v>
      </c>
      <c r="AM184" s="70">
        <f t="shared" si="26"/>
        <v>244.47973078172419</v>
      </c>
      <c r="AN184" s="70">
        <f t="shared" si="27"/>
        <v>63.739888202409567</v>
      </c>
      <c r="AO184" s="70">
        <f t="shared" si="28"/>
        <v>334.47973078172419</v>
      </c>
      <c r="AP184" s="70">
        <f t="shared" si="29"/>
        <v>26.260111797590433</v>
      </c>
      <c r="AQ184" s="83">
        <f t="shared" si="31"/>
        <v>64.479730781724186</v>
      </c>
      <c r="AR184" s="83">
        <f t="shared" si="30"/>
        <v>26.260111797590433</v>
      </c>
    </row>
    <row r="185" spans="1:44" ht="15">
      <c r="A185"/>
      <c r="B185" s="70" t="s">
        <v>1101</v>
      </c>
      <c r="C185"/>
      <c r="D185" s="70" t="s">
        <v>1100</v>
      </c>
      <c r="E185" s="22">
        <v>101</v>
      </c>
      <c r="F185" s="22">
        <v>2</v>
      </c>
      <c r="G185" s="71" t="str">
        <f t="shared" si="48"/>
        <v>101-2</v>
      </c>
      <c r="H185" s="70">
        <v>0</v>
      </c>
      <c r="I185" s="70">
        <v>25</v>
      </c>
      <c r="J185" s="72" t="str">
        <f>IF(((VLOOKUP($G185,Depth_Lookup!$A$3:$J$415,9,FALSE))-(I185/100))&gt;=0,"Good","Too Long")</f>
        <v>Good</v>
      </c>
      <c r="K185" s="73">
        <f>(VLOOKUP($G185,Depth_Lookup!$A$3:$J$415,10,FALSE))+(H185/100)</f>
        <v>276.58</v>
      </c>
      <c r="L185" s="73">
        <f>(VLOOKUP($G185,Depth_Lookup!$A$3:$J$415,10,FALSE))+(I185/100)</f>
        <v>276.83</v>
      </c>
      <c r="M185" s="74"/>
      <c r="N185" s="74"/>
      <c r="O185" s="72" t="e">
        <f>VLOOKUP(N185,[1]definitions_list_lookup!AB$12:AC$17,2,FALSE)</f>
        <v>#N/A</v>
      </c>
      <c r="P185" s="75"/>
      <c r="Q185" s="72"/>
      <c r="R185" s="76"/>
      <c r="S185" s="77"/>
      <c r="T185" s="78"/>
      <c r="U185" s="72" t="e">
        <f>VLOOKUP(T185,[1]definitions_list_lookup!$AT195:$AU197,2,FALSE)</f>
        <v>#N/A</v>
      </c>
      <c r="V185" s="74"/>
      <c r="W185" s="79"/>
      <c r="X185" s="80" t="s">
        <v>1059</v>
      </c>
      <c r="Y185" s="81">
        <f>VLOOKUP(X185,[1]definitions_list_lookup!$AB$20:$AC$25,2,FALSE)</f>
        <v>2</v>
      </c>
      <c r="Z185" s="80" t="s">
        <v>915</v>
      </c>
      <c r="AA185" s="81">
        <f>VLOOKUP(Z185,[1]definitions_list_lookup!$AT$3:$AU$5,2,FALSE)</f>
        <v>1</v>
      </c>
      <c r="AB185" s="80"/>
      <c r="AC185" s="80"/>
      <c r="AD185" s="82"/>
      <c r="AE185" s="82"/>
      <c r="AF185" s="82"/>
      <c r="AG185" s="82"/>
      <c r="AH185" s="77">
        <v>11</v>
      </c>
      <c r="AI185" s="77">
        <v>270</v>
      </c>
      <c r="AJ185" s="77">
        <v>33</v>
      </c>
      <c r="AK185" s="77">
        <v>180</v>
      </c>
      <c r="AL185" s="70">
        <f t="shared" ref="AL185:AL212" si="57">+(IF($AI185&lt;$AK185,((MIN($AK185,$AI185)+(DEGREES(ATAN((TAN(RADIANS($AJ185))/((TAN(RADIANS($AH185))*SIN(RADIANS(ABS($AI185-$AK185))))))-(COS(RADIANS(ABS($AI185-$AK185)))/SIN(RADIANS(ABS($AI185-$AK185)))))))-180)),((MAX($AK185,$AI185)-(DEGREES(ATAN((TAN(RADIANS($AJ185))/((TAN(RADIANS($AH185))*SIN(RADIANS(ABS($AI185-$AK185))))))-(COS(RADIANS(ABS($AI185-$AK185)))/SIN(RADIANS(ABS($AI185-$AK185)))))))-180))))</f>
        <v>16.663463297275825</v>
      </c>
      <c r="AM185" s="70">
        <f t="shared" ref="AM185:AM212" si="58">IF($AL185&gt;0,$AL185,360+$AL185)</f>
        <v>16.663463297275825</v>
      </c>
      <c r="AN185" s="70">
        <f t="shared" ref="AN185:AN212" si="59">+ABS(DEGREES(ATAN((COS(RADIANS(ABS($AL185+180-(IF($AI185&gt;$AK185,MAX($AJ185,$AI185),MIN($AI185,$AK185))))))/(TAN(RADIANS($AH185)))))))</f>
        <v>55.867653179425226</v>
      </c>
      <c r="AO185" s="70">
        <f t="shared" ref="AO185:AO212" si="60">+IF(($AL185+90)&gt;0,$AL185+90,$AL185+450)</f>
        <v>106.66346329727583</v>
      </c>
      <c r="AP185" s="70">
        <f t="shared" ref="AP185:AP212" si="61">-$AN185+90</f>
        <v>34.132346820574774</v>
      </c>
      <c r="AQ185" s="83">
        <f t="shared" si="31"/>
        <v>196.66346329727583</v>
      </c>
      <c r="AR185" s="83">
        <f t="shared" ref="AR185:AR212" si="62">-$AN185+90</f>
        <v>34.132346820574774</v>
      </c>
    </row>
    <row r="186" spans="1:44" ht="15">
      <c r="A186"/>
      <c r="B186" s="70" t="s">
        <v>1101</v>
      </c>
      <c r="C186"/>
      <c r="D186" s="70" t="s">
        <v>1100</v>
      </c>
      <c r="E186" s="22">
        <v>101</v>
      </c>
      <c r="F186" s="22">
        <v>2</v>
      </c>
      <c r="G186" s="71" t="str">
        <f t="shared" si="48"/>
        <v>101-2</v>
      </c>
      <c r="H186" s="70">
        <v>49</v>
      </c>
      <c r="I186" s="70">
        <v>85</v>
      </c>
      <c r="J186" s="72" t="str">
        <f>IF(((VLOOKUP($G186,Depth_Lookup!$A$3:$J$415,9,FALSE))-(I186/100))&gt;=0,"Good","Too Long")</f>
        <v>Good</v>
      </c>
      <c r="K186" s="73">
        <f>(VLOOKUP($G186,Depth_Lookup!$A$3:$J$415,10,FALSE))+(H186/100)</f>
        <v>277.07</v>
      </c>
      <c r="L186" s="73">
        <f>(VLOOKUP($G186,Depth_Lookup!$A$3:$J$415,10,FALSE))+(I186/100)</f>
        <v>277.43</v>
      </c>
      <c r="M186" s="74"/>
      <c r="N186" s="74"/>
      <c r="O186" s="72" t="e">
        <f>VLOOKUP(N186,[1]definitions_list_lookup!AB$12:AC$17,2,FALSE)</f>
        <v>#N/A</v>
      </c>
      <c r="P186" s="75"/>
      <c r="Q186" s="72"/>
      <c r="R186" s="76"/>
      <c r="S186" s="77"/>
      <c r="T186" s="78"/>
      <c r="U186" s="72" t="e">
        <f>VLOOKUP(T186,[1]definitions_list_lookup!$AT196:$AU198,2,FALSE)</f>
        <v>#N/A</v>
      </c>
      <c r="V186" s="74"/>
      <c r="W186" s="79"/>
      <c r="X186" s="80" t="s">
        <v>1056</v>
      </c>
      <c r="Y186" s="81">
        <f>VLOOKUP(X186,[1]definitions_list_lookup!$AB$20:$AC$25,2,FALSE)</f>
        <v>1</v>
      </c>
      <c r="Z186" s="80" t="s">
        <v>915</v>
      </c>
      <c r="AA186" s="81">
        <f>VLOOKUP(Z186,[1]definitions_list_lookup!$AT$3:$AU$5,2,FALSE)</f>
        <v>1</v>
      </c>
      <c r="AB186" s="80"/>
      <c r="AC186" s="80"/>
      <c r="AD186" s="82"/>
      <c r="AE186" s="82"/>
      <c r="AF186" s="82"/>
      <c r="AG186" s="82"/>
      <c r="AH186" s="77">
        <v>11</v>
      </c>
      <c r="AI186" s="77">
        <v>270</v>
      </c>
      <c r="AJ186" s="77">
        <v>33</v>
      </c>
      <c r="AK186" s="77">
        <v>180</v>
      </c>
      <c r="AL186" s="70">
        <f t="shared" si="57"/>
        <v>16.663463297275825</v>
      </c>
      <c r="AM186" s="70">
        <f t="shared" si="58"/>
        <v>16.663463297275825</v>
      </c>
      <c r="AN186" s="70">
        <f t="shared" si="59"/>
        <v>55.867653179425226</v>
      </c>
      <c r="AO186" s="70">
        <f t="shared" si="60"/>
        <v>106.66346329727583</v>
      </c>
      <c r="AP186" s="70">
        <f t="shared" si="61"/>
        <v>34.132346820574774</v>
      </c>
      <c r="AQ186" s="83">
        <f t="shared" ref="AQ186:AQ212" si="63">IF(($AM186&lt;180),$AM186+180,$AM186-180)</f>
        <v>196.66346329727583</v>
      </c>
      <c r="AR186" s="83">
        <f t="shared" si="62"/>
        <v>34.132346820574774</v>
      </c>
    </row>
    <row r="187" spans="1:44" ht="15">
      <c r="A187"/>
      <c r="B187" s="70" t="s">
        <v>1101</v>
      </c>
      <c r="C187"/>
      <c r="D187" s="70" t="s">
        <v>1100</v>
      </c>
      <c r="E187" s="22">
        <v>101</v>
      </c>
      <c r="F187" s="22">
        <v>3</v>
      </c>
      <c r="G187" s="71" t="str">
        <f t="shared" si="48"/>
        <v>101-3</v>
      </c>
      <c r="H187" s="70">
        <v>32</v>
      </c>
      <c r="I187" s="70">
        <v>45</v>
      </c>
      <c r="J187" s="72" t="str">
        <f>IF(((VLOOKUP($G187,Depth_Lookup!$A$3:$J$415,9,FALSE))-(I187/100))&gt;=0,"Good","Too Long")</f>
        <v>Good</v>
      </c>
      <c r="K187" s="73">
        <f>(VLOOKUP($G187,Depth_Lookup!$A$3:$J$415,10,FALSE))+(H187/100)</f>
        <v>277.76</v>
      </c>
      <c r="L187" s="73">
        <f>(VLOOKUP($G187,Depth_Lookup!$A$3:$J$415,10,FALSE))+(I187/100)</f>
        <v>277.89</v>
      </c>
      <c r="M187" s="74"/>
      <c r="N187" s="74"/>
      <c r="O187" s="72" t="e">
        <f>VLOOKUP(N187,[1]definitions_list_lookup!AB$12:AC$17,2,FALSE)</f>
        <v>#N/A</v>
      </c>
      <c r="P187" s="75"/>
      <c r="Q187" s="72"/>
      <c r="R187" s="76"/>
      <c r="S187" s="77"/>
      <c r="T187" s="78"/>
      <c r="U187" s="72" t="e">
        <f>VLOOKUP(T187,[1]definitions_list_lookup!$AT197:$AU199,2,FALSE)</f>
        <v>#N/A</v>
      </c>
      <c r="V187" s="74"/>
      <c r="W187" s="79"/>
      <c r="X187" s="80" t="s">
        <v>1059</v>
      </c>
      <c r="Y187" s="81">
        <f>VLOOKUP(X187,[1]definitions_list_lookup!$AB$20:$AC$25,2,FALSE)</f>
        <v>2</v>
      </c>
      <c r="Z187" s="80" t="s">
        <v>915</v>
      </c>
      <c r="AA187" s="81">
        <f>VLOOKUP(Z187,[1]definitions_list_lookup!$AT$3:$AU$5,2,FALSE)</f>
        <v>1</v>
      </c>
      <c r="AB187" s="80"/>
      <c r="AC187" s="80"/>
      <c r="AD187" s="82"/>
      <c r="AE187" s="82"/>
      <c r="AF187" s="82"/>
      <c r="AG187" s="82"/>
      <c r="AH187" s="77">
        <v>31</v>
      </c>
      <c r="AI187" s="77">
        <v>90</v>
      </c>
      <c r="AJ187" s="77">
        <v>19</v>
      </c>
      <c r="AK187" s="77">
        <v>0</v>
      </c>
      <c r="AL187" s="70">
        <f t="shared" si="57"/>
        <v>-119.81518385152945</v>
      </c>
      <c r="AM187" s="70">
        <f t="shared" si="58"/>
        <v>240.18481614847053</v>
      </c>
      <c r="AN187" s="70">
        <f t="shared" si="59"/>
        <v>55.29631557725827</v>
      </c>
      <c r="AO187" s="70">
        <f t="shared" si="60"/>
        <v>330.18481614847053</v>
      </c>
      <c r="AP187" s="70">
        <f t="shared" si="61"/>
        <v>34.70368442274173</v>
      </c>
      <c r="AQ187" s="83">
        <f t="shared" si="63"/>
        <v>60.184816148470532</v>
      </c>
      <c r="AR187" s="83">
        <f t="shared" si="62"/>
        <v>34.70368442274173</v>
      </c>
    </row>
    <row r="188" spans="1:44" ht="15">
      <c r="A188"/>
      <c r="B188" s="70" t="s">
        <v>1101</v>
      </c>
      <c r="C188"/>
      <c r="D188" s="70" t="s">
        <v>1100</v>
      </c>
      <c r="E188" s="22">
        <v>101</v>
      </c>
      <c r="F188" s="22">
        <v>3</v>
      </c>
      <c r="G188" s="71" t="str">
        <f t="shared" si="48"/>
        <v>101-3</v>
      </c>
      <c r="H188" s="70">
        <v>45</v>
      </c>
      <c r="I188" s="70">
        <v>76</v>
      </c>
      <c r="J188" s="72" t="str">
        <f>IF(((VLOOKUP($G188,Depth_Lookup!$A$3:$J$415,9,FALSE))-(I188/100))&gt;=0,"Good","Too Long")</f>
        <v>Good</v>
      </c>
      <c r="K188" s="73">
        <f>(VLOOKUP($G188,Depth_Lookup!$A$3:$J$415,10,FALSE))+(H188/100)</f>
        <v>277.89</v>
      </c>
      <c r="L188" s="73">
        <f>(VLOOKUP($G188,Depth_Lookup!$A$3:$J$415,10,FALSE))+(I188/100)</f>
        <v>278.2</v>
      </c>
      <c r="M188" s="74"/>
      <c r="N188" s="74"/>
      <c r="O188" s="72" t="e">
        <f>VLOOKUP(N188,[1]definitions_list_lookup!AB$12:AC$17,2,FALSE)</f>
        <v>#N/A</v>
      </c>
      <c r="P188" s="75"/>
      <c r="Q188" s="72"/>
      <c r="R188" s="76"/>
      <c r="S188" s="77"/>
      <c r="T188" s="78"/>
      <c r="U188" s="72" t="e">
        <f>VLOOKUP(T188,[1]definitions_list_lookup!$AT198:$AU200,2,FALSE)</f>
        <v>#N/A</v>
      </c>
      <c r="V188" s="74"/>
      <c r="W188" s="79"/>
      <c r="X188" s="80" t="s">
        <v>1056</v>
      </c>
      <c r="Y188" s="81">
        <f>VLOOKUP(X188,[1]definitions_list_lookup!$AB$20:$AC$25,2,FALSE)</f>
        <v>1</v>
      </c>
      <c r="Z188" s="80" t="s">
        <v>915</v>
      </c>
      <c r="AA188" s="81">
        <f>VLOOKUP(Z188,[1]definitions_list_lookup!$AT$3:$AU$5,2,FALSE)</f>
        <v>1</v>
      </c>
      <c r="AB188" s="80"/>
      <c r="AC188" s="80"/>
      <c r="AD188" s="82"/>
      <c r="AE188" s="82"/>
      <c r="AF188" s="82"/>
      <c r="AG188" s="82"/>
      <c r="AH188" s="77">
        <v>31</v>
      </c>
      <c r="AI188" s="77">
        <v>90</v>
      </c>
      <c r="AJ188" s="77">
        <v>19</v>
      </c>
      <c r="AK188" s="77">
        <v>0</v>
      </c>
      <c r="AL188" s="70">
        <f t="shared" si="57"/>
        <v>-119.81518385152945</v>
      </c>
      <c r="AM188" s="70">
        <f t="shared" si="58"/>
        <v>240.18481614847053</v>
      </c>
      <c r="AN188" s="70">
        <f t="shared" si="59"/>
        <v>55.29631557725827</v>
      </c>
      <c r="AO188" s="70">
        <f t="shared" si="60"/>
        <v>330.18481614847053</v>
      </c>
      <c r="AP188" s="70">
        <f t="shared" si="61"/>
        <v>34.70368442274173</v>
      </c>
      <c r="AQ188" s="83">
        <f t="shared" si="63"/>
        <v>60.184816148470532</v>
      </c>
      <c r="AR188" s="83">
        <f t="shared" si="62"/>
        <v>34.70368442274173</v>
      </c>
    </row>
    <row r="189" spans="1:44" ht="15">
      <c r="A189"/>
      <c r="B189" s="70" t="s">
        <v>1101</v>
      </c>
      <c r="C189"/>
      <c r="D189" s="111" t="s">
        <v>1100</v>
      </c>
      <c r="E189" s="22">
        <v>101</v>
      </c>
      <c r="F189" s="22">
        <v>4</v>
      </c>
      <c r="G189" s="71" t="str">
        <f t="shared" si="48"/>
        <v>101-4</v>
      </c>
      <c r="H189" s="70">
        <v>0</v>
      </c>
      <c r="I189" s="70">
        <v>57</v>
      </c>
      <c r="J189" s="72" t="str">
        <f>IF(((VLOOKUP($G189,Depth_Lookup!$A$3:$J$415,9,FALSE))-(I189/100))&gt;=0,"Good","Too Long")</f>
        <v>Good</v>
      </c>
      <c r="K189" s="73">
        <f>(VLOOKUP($G189,Depth_Lookup!$A$3:$J$415,10,FALSE))+(H189/100)</f>
        <v>278.21499999999997</v>
      </c>
      <c r="L189" s="73">
        <f>(VLOOKUP($G189,Depth_Lookup!$A$3:$J$415,10,FALSE))+(I189/100)</f>
        <v>278.78499999999997</v>
      </c>
      <c r="M189" s="74"/>
      <c r="N189" s="74"/>
      <c r="O189" s="72" t="e">
        <f>VLOOKUP(N189,[1]definitions_list_lookup!AB$12:AC$17,2,FALSE)</f>
        <v>#N/A</v>
      </c>
      <c r="P189" s="75"/>
      <c r="Q189" s="72"/>
      <c r="R189" s="76"/>
      <c r="S189" s="77"/>
      <c r="T189" s="78"/>
      <c r="U189" s="72" t="e">
        <f>VLOOKUP(T189,[1]definitions_list_lookup!$AT199:$AU201,2,FALSE)</f>
        <v>#N/A</v>
      </c>
      <c r="V189" s="74"/>
      <c r="W189" s="79"/>
      <c r="X189" s="80" t="s">
        <v>1056</v>
      </c>
      <c r="Y189" s="81">
        <f>VLOOKUP(X189,[1]definitions_list_lookup!$AB$20:$AC$25,2,FALSE)</f>
        <v>1</v>
      </c>
      <c r="Z189" s="80" t="s">
        <v>915</v>
      </c>
      <c r="AA189" s="81">
        <f>VLOOKUP(Z189,[1]definitions_list_lookup!$AT$3:$AU$5,2,FALSE)</f>
        <v>1</v>
      </c>
      <c r="AB189" s="80"/>
      <c r="AC189" s="80"/>
      <c r="AD189" s="82"/>
      <c r="AE189" s="82"/>
      <c r="AF189" s="82"/>
      <c r="AG189" s="82"/>
      <c r="AH189" s="77">
        <v>19</v>
      </c>
      <c r="AI189" s="77">
        <v>90</v>
      </c>
      <c r="AJ189" s="77">
        <v>16</v>
      </c>
      <c r="AK189" s="77">
        <v>0</v>
      </c>
      <c r="AL189" s="70">
        <f t="shared" si="57"/>
        <v>-129.7864857986205</v>
      </c>
      <c r="AM189" s="70">
        <f t="shared" si="58"/>
        <v>230.2135142013795</v>
      </c>
      <c r="AN189" s="70">
        <f t="shared" si="59"/>
        <v>65.863337949096149</v>
      </c>
      <c r="AO189" s="70">
        <f t="shared" si="60"/>
        <v>320.2135142013795</v>
      </c>
      <c r="AP189" s="70">
        <f t="shared" si="61"/>
        <v>24.136662050903851</v>
      </c>
      <c r="AQ189" s="83">
        <f t="shared" si="63"/>
        <v>50.213514201379496</v>
      </c>
      <c r="AR189" s="83">
        <f t="shared" si="62"/>
        <v>24.136662050903851</v>
      </c>
    </row>
    <row r="190" spans="1:44" ht="15">
      <c r="A190"/>
      <c r="B190" s="70" t="s">
        <v>1101</v>
      </c>
      <c r="C190"/>
      <c r="D190" s="70" t="s">
        <v>1100</v>
      </c>
      <c r="E190" s="22">
        <v>102</v>
      </c>
      <c r="F190" s="22">
        <v>1</v>
      </c>
      <c r="G190" s="71" t="str">
        <f t="shared" si="48"/>
        <v>102-1</v>
      </c>
      <c r="H190" s="70">
        <v>18</v>
      </c>
      <c r="I190" s="70">
        <v>55</v>
      </c>
      <c r="J190" s="72" t="str">
        <f>IF(((VLOOKUP($G190,Depth_Lookup!$A$3:$J$415,9,FALSE))-(I190/100))&gt;=0,"Good","Too Long")</f>
        <v>Good</v>
      </c>
      <c r="K190" s="73">
        <f>(VLOOKUP($G190,Depth_Lookup!$A$3:$J$415,10,FALSE))+(H190/100)</f>
        <v>278.88</v>
      </c>
      <c r="L190" s="73">
        <f>(VLOOKUP($G190,Depth_Lookup!$A$3:$J$415,10,FALSE))+(I190/100)</f>
        <v>279.25</v>
      </c>
      <c r="M190" s="74"/>
      <c r="N190" s="74"/>
      <c r="O190" s="72" t="e">
        <f>VLOOKUP(N190,[1]definitions_list_lookup!AB$12:AC$17,2,FALSE)</f>
        <v>#N/A</v>
      </c>
      <c r="P190" s="75"/>
      <c r="Q190" s="72"/>
      <c r="R190" s="76"/>
      <c r="S190" s="77"/>
      <c r="T190" s="78"/>
      <c r="U190" s="72" t="e">
        <f>VLOOKUP(T190,[1]definitions_list_lookup!$AT200:$AU202,2,FALSE)</f>
        <v>#N/A</v>
      </c>
      <c r="V190" s="74"/>
      <c r="W190" s="79"/>
      <c r="X190" s="80" t="s">
        <v>1056</v>
      </c>
      <c r="Y190" s="81">
        <f>VLOOKUP(X190,[1]definitions_list_lookup!$AB$20:$AC$25,2,FALSE)</f>
        <v>1</v>
      </c>
      <c r="Z190" s="80" t="s">
        <v>941</v>
      </c>
      <c r="AA190" s="81">
        <f>VLOOKUP(Z190,[1]definitions_list_lookup!$AT$3:$AU$5,2,FALSE)</f>
        <v>2</v>
      </c>
      <c r="AB190" s="80"/>
      <c r="AC190" s="80"/>
      <c r="AD190" s="82"/>
      <c r="AE190" s="82"/>
      <c r="AF190" s="82"/>
      <c r="AG190" s="82"/>
      <c r="AH190" s="77">
        <v>27</v>
      </c>
      <c r="AI190" s="77">
        <v>90</v>
      </c>
      <c r="AJ190" s="77">
        <v>39</v>
      </c>
      <c r="AK190" s="77">
        <v>180</v>
      </c>
      <c r="AL190" s="70">
        <f t="shared" si="57"/>
        <v>-32.178575987936256</v>
      </c>
      <c r="AM190" s="70">
        <f t="shared" si="58"/>
        <v>327.82142401206374</v>
      </c>
      <c r="AN190" s="70">
        <f t="shared" si="59"/>
        <v>46.266266752749523</v>
      </c>
      <c r="AO190" s="70">
        <f t="shared" si="60"/>
        <v>57.821424012063744</v>
      </c>
      <c r="AP190" s="70">
        <f t="shared" si="61"/>
        <v>43.733733247250477</v>
      </c>
      <c r="AQ190" s="83">
        <f t="shared" si="63"/>
        <v>147.82142401206374</v>
      </c>
      <c r="AR190" s="83">
        <f t="shared" si="62"/>
        <v>43.733733247250477</v>
      </c>
    </row>
    <row r="191" spans="1:44" ht="15">
      <c r="A191"/>
      <c r="B191" s="70" t="s">
        <v>1101</v>
      </c>
      <c r="C191"/>
      <c r="D191" s="70" t="s">
        <v>1100</v>
      </c>
      <c r="E191" s="22">
        <v>102</v>
      </c>
      <c r="F191" s="22">
        <v>2</v>
      </c>
      <c r="G191" s="71" t="str">
        <f t="shared" si="48"/>
        <v>102-2</v>
      </c>
      <c r="H191" s="70">
        <v>33</v>
      </c>
      <c r="I191" s="70">
        <v>43</v>
      </c>
      <c r="J191" s="72" t="str">
        <f>IF(((VLOOKUP($G191,Depth_Lookup!$A$3:$J$415,9,FALSE))-(I191/100))&gt;=0,"Good","Too Long")</f>
        <v>Good</v>
      </c>
      <c r="K191" s="73">
        <f>(VLOOKUP($G191,Depth_Lookup!$A$3:$J$415,10,FALSE))+(H191/100)</f>
        <v>279.71499999999997</v>
      </c>
      <c r="L191" s="73">
        <f>(VLOOKUP($G191,Depth_Lookup!$A$3:$J$415,10,FALSE))+(I191/100)</f>
        <v>279.815</v>
      </c>
      <c r="M191" s="74"/>
      <c r="N191" s="74"/>
      <c r="O191" s="72" t="e">
        <f>VLOOKUP(N191,[1]definitions_list_lookup!AB$12:AC$17,2,FALSE)</f>
        <v>#N/A</v>
      </c>
      <c r="P191" s="75"/>
      <c r="Q191" s="72"/>
      <c r="R191" s="76"/>
      <c r="S191" s="77"/>
      <c r="T191" s="78"/>
      <c r="U191" s="72" t="e">
        <f>VLOOKUP(T191,[1]definitions_list_lookup!$AT201:$AU203,2,FALSE)</f>
        <v>#N/A</v>
      </c>
      <c r="V191" s="74"/>
      <c r="W191" s="79"/>
      <c r="X191" s="80" t="s">
        <v>1056</v>
      </c>
      <c r="Y191" s="81">
        <f>VLOOKUP(X191,[1]definitions_list_lookup!$AB$20:$AC$25,2,FALSE)</f>
        <v>1</v>
      </c>
      <c r="Z191" s="80" t="s">
        <v>915</v>
      </c>
      <c r="AA191" s="81">
        <f>VLOOKUP(Z191,[1]definitions_list_lookup!$AT$3:$AU$5,2,FALSE)</f>
        <v>1</v>
      </c>
      <c r="AB191" s="80"/>
      <c r="AC191" s="80"/>
      <c r="AD191" s="82"/>
      <c r="AE191" s="82"/>
      <c r="AF191" s="82"/>
      <c r="AG191" s="82"/>
      <c r="AH191" s="77">
        <v>26</v>
      </c>
      <c r="AI191" s="77">
        <v>90</v>
      </c>
      <c r="AJ191" s="77">
        <v>18</v>
      </c>
      <c r="AK191" s="77">
        <v>180</v>
      </c>
      <c r="AL191" s="70">
        <f t="shared" si="57"/>
        <v>-56.329078320799127</v>
      </c>
      <c r="AM191" s="70">
        <f t="shared" si="58"/>
        <v>303.67092167920089</v>
      </c>
      <c r="AN191" s="70">
        <f t="shared" si="59"/>
        <v>59.62751813372968</v>
      </c>
      <c r="AO191" s="70">
        <f t="shared" si="60"/>
        <v>33.670921679200873</v>
      </c>
      <c r="AP191" s="70">
        <f t="shared" si="61"/>
        <v>30.37248186627032</v>
      </c>
      <c r="AQ191" s="83">
        <f t="shared" si="63"/>
        <v>123.67092167920089</v>
      </c>
      <c r="AR191" s="83">
        <f t="shared" si="62"/>
        <v>30.37248186627032</v>
      </c>
    </row>
    <row r="192" spans="1:44" ht="15">
      <c r="A192"/>
      <c r="B192" s="70" t="s">
        <v>1101</v>
      </c>
      <c r="C192"/>
      <c r="D192" s="70" t="s">
        <v>1100</v>
      </c>
      <c r="E192" s="22">
        <v>102</v>
      </c>
      <c r="F192" s="22">
        <v>4</v>
      </c>
      <c r="G192" s="71" t="str">
        <f t="shared" si="48"/>
        <v>102-4</v>
      </c>
      <c r="H192" s="70">
        <v>18</v>
      </c>
      <c r="I192" s="70">
        <v>23.5</v>
      </c>
      <c r="J192" s="72" t="str">
        <f>IF(((VLOOKUP($G192,Depth_Lookup!$A$3:$J$415,9,FALSE))-(I192/100))&gt;=0,"Good","Too Long")</f>
        <v>Good</v>
      </c>
      <c r="K192" s="73">
        <f>(VLOOKUP($G192,Depth_Lookup!$A$3:$J$415,10,FALSE))+(H192/100)</f>
        <v>281.15000000000003</v>
      </c>
      <c r="L192" s="73">
        <f>(VLOOKUP($G192,Depth_Lookup!$A$3:$J$415,10,FALSE))+(I192/100)</f>
        <v>281.20500000000004</v>
      </c>
      <c r="M192" s="74"/>
      <c r="N192" s="74"/>
      <c r="O192" s="72" t="e">
        <f>VLOOKUP(N192,[1]definitions_list_lookup!AB$12:AC$17,2,FALSE)</f>
        <v>#N/A</v>
      </c>
      <c r="P192" s="75"/>
      <c r="Q192" s="72"/>
      <c r="R192" s="76"/>
      <c r="S192" s="77"/>
      <c r="T192" s="78"/>
      <c r="U192" s="72" t="e">
        <f>VLOOKUP(T192,[1]definitions_list_lookup!$AT202:$AU204,2,FALSE)</f>
        <v>#N/A</v>
      </c>
      <c r="V192" s="74"/>
      <c r="W192" s="79"/>
      <c r="X192" s="80" t="s">
        <v>1056</v>
      </c>
      <c r="Y192" s="81">
        <f>VLOOKUP(X192,[1]definitions_list_lookup!$AB$20:$AC$25,2,FALSE)</f>
        <v>1</v>
      </c>
      <c r="Z192" s="80" t="s">
        <v>915</v>
      </c>
      <c r="AA192" s="81">
        <f>VLOOKUP(Z192,[1]definitions_list_lookup!$AT$3:$AU$5,2,FALSE)</f>
        <v>1</v>
      </c>
      <c r="AB192" s="80"/>
      <c r="AC192" s="80"/>
      <c r="AD192" s="82"/>
      <c r="AE192" s="82"/>
      <c r="AF192" s="82"/>
      <c r="AG192" s="82"/>
      <c r="AH192" s="77">
        <v>16</v>
      </c>
      <c r="AI192" s="77">
        <v>90</v>
      </c>
      <c r="AJ192" s="77">
        <v>18</v>
      </c>
      <c r="AK192" s="77">
        <v>180</v>
      </c>
      <c r="AL192" s="70">
        <f t="shared" si="57"/>
        <v>-41.42877489724134</v>
      </c>
      <c r="AM192" s="70">
        <f t="shared" si="58"/>
        <v>318.57122510275866</v>
      </c>
      <c r="AN192" s="70">
        <f t="shared" si="59"/>
        <v>66.570308284216068</v>
      </c>
      <c r="AO192" s="70">
        <f t="shared" si="60"/>
        <v>48.57122510275866</v>
      </c>
      <c r="AP192" s="70">
        <f t="shared" si="61"/>
        <v>23.429691715783932</v>
      </c>
      <c r="AQ192" s="83">
        <f t="shared" si="63"/>
        <v>138.57122510275866</v>
      </c>
      <c r="AR192" s="83">
        <f t="shared" si="62"/>
        <v>23.429691715783932</v>
      </c>
    </row>
    <row r="193" spans="1:44" ht="15">
      <c r="A193"/>
      <c r="B193" s="70" t="s">
        <v>1101</v>
      </c>
      <c r="C193"/>
      <c r="D193" s="70" t="s">
        <v>1100</v>
      </c>
      <c r="E193" s="22">
        <v>104</v>
      </c>
      <c r="F193" s="22">
        <v>3</v>
      </c>
      <c r="G193" s="71" t="str">
        <f t="shared" si="48"/>
        <v>104-3</v>
      </c>
      <c r="H193" s="70">
        <v>7</v>
      </c>
      <c r="I193" s="70">
        <v>88</v>
      </c>
      <c r="J193" s="72" t="str">
        <f>IF(((VLOOKUP($G193,Depth_Lookup!$A$3:$J$415,9,FALSE))-(I193/100))&gt;=0,"Good","Too Long")</f>
        <v>Good</v>
      </c>
      <c r="K193" s="73">
        <f>(VLOOKUP($G193,Depth_Lookup!$A$3:$J$415,10,FALSE))+(H193/100)</f>
        <v>286.02499999999998</v>
      </c>
      <c r="L193" s="73">
        <f>(VLOOKUP($G193,Depth_Lookup!$A$3:$J$415,10,FALSE))+(I193/100)</f>
        <v>286.83499999999998</v>
      </c>
      <c r="M193" s="74"/>
      <c r="N193" s="74"/>
      <c r="O193" s="72" t="e">
        <f>VLOOKUP(N193,[1]definitions_list_lookup!AB$12:AC$17,2,FALSE)</f>
        <v>#N/A</v>
      </c>
      <c r="P193" s="75"/>
      <c r="Q193" s="72"/>
      <c r="R193" s="76"/>
      <c r="S193" s="77"/>
      <c r="T193" s="78"/>
      <c r="U193" s="72" t="e">
        <f>VLOOKUP(T193,[1]definitions_list_lookup!$AT203:$AU205,2,FALSE)</f>
        <v>#N/A</v>
      </c>
      <c r="V193" s="74"/>
      <c r="W193" s="79"/>
      <c r="X193" s="80" t="s">
        <v>1056</v>
      </c>
      <c r="Y193" s="81">
        <f>VLOOKUP(X193,[1]definitions_list_lookup!$AB$20:$AC$25,2,FALSE)</f>
        <v>1</v>
      </c>
      <c r="Z193" s="80" t="s">
        <v>915</v>
      </c>
      <c r="AA193" s="81">
        <f>VLOOKUP(Z193,[1]definitions_list_lookup!$AT$3:$AU$5,2,FALSE)</f>
        <v>1</v>
      </c>
      <c r="AB193" s="80"/>
      <c r="AC193" s="80"/>
      <c r="AD193" s="82"/>
      <c r="AE193" s="82"/>
      <c r="AF193" s="82"/>
      <c r="AG193" s="82"/>
      <c r="AH193" s="77">
        <v>11</v>
      </c>
      <c r="AI193" s="77">
        <v>90</v>
      </c>
      <c r="AJ193" s="77">
        <v>37</v>
      </c>
      <c r="AK193" s="77">
        <v>180</v>
      </c>
      <c r="AL193" s="70">
        <f t="shared" si="57"/>
        <v>-14.464216597910905</v>
      </c>
      <c r="AM193" s="70">
        <f t="shared" si="58"/>
        <v>345.53578340208912</v>
      </c>
      <c r="AN193" s="70">
        <f t="shared" si="59"/>
        <v>52.109208637206017</v>
      </c>
      <c r="AO193" s="70">
        <f t="shared" si="60"/>
        <v>75.535783402089095</v>
      </c>
      <c r="AP193" s="70">
        <f t="shared" si="61"/>
        <v>37.890791362793983</v>
      </c>
      <c r="AQ193" s="83">
        <f t="shared" si="63"/>
        <v>165.53578340208912</v>
      </c>
      <c r="AR193" s="83">
        <f t="shared" si="62"/>
        <v>37.890791362793983</v>
      </c>
    </row>
    <row r="194" spans="1:44" ht="15">
      <c r="A194"/>
      <c r="B194" s="70" t="s">
        <v>1101</v>
      </c>
      <c r="C194"/>
      <c r="D194" s="70" t="s">
        <v>1100</v>
      </c>
      <c r="E194" s="22">
        <v>105</v>
      </c>
      <c r="F194" s="22">
        <v>2</v>
      </c>
      <c r="G194" s="71" t="str">
        <f t="shared" si="48"/>
        <v>105-2</v>
      </c>
      <c r="H194" s="70">
        <v>0</v>
      </c>
      <c r="I194" s="70">
        <v>58</v>
      </c>
      <c r="J194" s="72" t="str">
        <f>IF(((VLOOKUP($G194,Depth_Lookup!$A$3:$J$415,9,FALSE))-(I194/100))&gt;=0,"Good","Too Long")</f>
        <v>Good</v>
      </c>
      <c r="K194" s="73">
        <f>(VLOOKUP($G194,Depth_Lookup!$A$3:$J$415,10,FALSE))+(H194/100)</f>
        <v>288.42</v>
      </c>
      <c r="L194" s="73">
        <f>(VLOOKUP($G194,Depth_Lookup!$A$3:$J$415,10,FALSE))+(I194/100)</f>
        <v>289</v>
      </c>
      <c r="M194" s="74"/>
      <c r="N194" s="74"/>
      <c r="O194" s="72" t="e">
        <f>VLOOKUP(N194,[1]definitions_list_lookup!AB$12:AC$17,2,FALSE)</f>
        <v>#N/A</v>
      </c>
      <c r="P194" s="75"/>
      <c r="Q194" s="72"/>
      <c r="R194" s="76"/>
      <c r="S194" s="77"/>
      <c r="T194" s="78"/>
      <c r="U194" s="72" t="e">
        <f>VLOOKUP(T194,[1]definitions_list_lookup!$AT204:$AU206,2,FALSE)</f>
        <v>#N/A</v>
      </c>
      <c r="V194" s="74"/>
      <c r="W194" s="79"/>
      <c r="X194" s="80" t="s">
        <v>1056</v>
      </c>
      <c r="Y194" s="81">
        <f>VLOOKUP(X194,[1]definitions_list_lookup!$AB$20:$AC$25,2,FALSE)</f>
        <v>1</v>
      </c>
      <c r="Z194" s="80" t="s">
        <v>915</v>
      </c>
      <c r="AA194" s="81">
        <f>VLOOKUP(Z194,[1]definitions_list_lookup!$AT$3:$AU$5,2,FALSE)</f>
        <v>1</v>
      </c>
      <c r="AB194" s="80"/>
      <c r="AC194" s="80"/>
      <c r="AD194" s="82"/>
      <c r="AE194" s="82"/>
      <c r="AF194" s="82"/>
      <c r="AG194" s="82"/>
      <c r="AH194" s="77">
        <v>21</v>
      </c>
      <c r="AI194" s="77">
        <v>90</v>
      </c>
      <c r="AJ194" s="77">
        <v>7</v>
      </c>
      <c r="AK194" s="77">
        <v>0</v>
      </c>
      <c r="AL194" s="70">
        <f t="shared" si="57"/>
        <v>-107.73764019018748</v>
      </c>
      <c r="AM194" s="70">
        <f t="shared" si="58"/>
        <v>252.26235980981252</v>
      </c>
      <c r="AN194" s="70">
        <f t="shared" si="59"/>
        <v>68.049425000183874</v>
      </c>
      <c r="AO194" s="70">
        <f t="shared" si="60"/>
        <v>342.26235980981255</v>
      </c>
      <c r="AP194" s="70">
        <f t="shared" si="61"/>
        <v>21.950574999816126</v>
      </c>
      <c r="AQ194" s="83">
        <f t="shared" si="63"/>
        <v>72.262359809812523</v>
      </c>
      <c r="AR194" s="83">
        <f t="shared" si="62"/>
        <v>21.950574999816126</v>
      </c>
    </row>
    <row r="195" spans="1:44" ht="15">
      <c r="A195"/>
      <c r="B195" s="70" t="s">
        <v>1101</v>
      </c>
      <c r="C195"/>
      <c r="D195" s="70" t="s">
        <v>1100</v>
      </c>
      <c r="E195" s="22">
        <v>105</v>
      </c>
      <c r="F195" s="22">
        <v>3</v>
      </c>
      <c r="G195" s="71" t="str">
        <f t="shared" si="48"/>
        <v>105-3</v>
      </c>
      <c r="H195" s="70">
        <v>51</v>
      </c>
      <c r="I195" s="70">
        <v>83</v>
      </c>
      <c r="J195" s="72" t="str">
        <f>IF(((VLOOKUP($G195,Depth_Lookup!$A$3:$J$415,9,FALSE))-(I195/100))&gt;=0,"Good","Too Long")</f>
        <v>Good</v>
      </c>
      <c r="K195" s="73">
        <f>(VLOOKUP($G195,Depth_Lookup!$A$3:$J$415,10,FALSE))+(H195/100)</f>
        <v>289.56</v>
      </c>
      <c r="L195" s="73">
        <f>(VLOOKUP($G195,Depth_Lookup!$A$3:$J$415,10,FALSE))+(I195/100)</f>
        <v>289.88</v>
      </c>
      <c r="M195" s="74"/>
      <c r="N195" s="74"/>
      <c r="O195" s="72" t="e">
        <f>VLOOKUP(N195,[1]definitions_list_lookup!AB$12:AC$17,2,FALSE)</f>
        <v>#N/A</v>
      </c>
      <c r="P195" s="75"/>
      <c r="Q195" s="72"/>
      <c r="R195" s="76"/>
      <c r="S195" s="77"/>
      <c r="T195" s="78"/>
      <c r="U195" s="72" t="e">
        <f>VLOOKUP(T195,[1]definitions_list_lookup!$AT205:$AU207,2,FALSE)</f>
        <v>#N/A</v>
      </c>
      <c r="V195" s="74"/>
      <c r="W195" s="79"/>
      <c r="X195" s="80" t="s">
        <v>1056</v>
      </c>
      <c r="Y195" s="81">
        <f>VLOOKUP(X195,[1]definitions_list_lookup!$AB$20:$AC$25,2,FALSE)</f>
        <v>1</v>
      </c>
      <c r="Z195" s="80" t="s">
        <v>915</v>
      </c>
      <c r="AA195" s="81">
        <f>VLOOKUP(Z195,[1]definitions_list_lookup!$AT$3:$AU$5,2,FALSE)</f>
        <v>1</v>
      </c>
      <c r="AB195" s="80"/>
      <c r="AC195" s="80"/>
      <c r="AD195" s="82"/>
      <c r="AE195" s="82"/>
      <c r="AF195" s="82"/>
      <c r="AG195" s="82"/>
      <c r="AH195" s="77">
        <v>8</v>
      </c>
      <c r="AI195" s="77">
        <v>90</v>
      </c>
      <c r="AJ195" s="77">
        <v>1</v>
      </c>
      <c r="AK195" s="77">
        <v>0</v>
      </c>
      <c r="AL195" s="70">
        <f t="shared" si="57"/>
        <v>-97.079837613798588</v>
      </c>
      <c r="AM195" s="70">
        <f t="shared" si="58"/>
        <v>262.92016238620141</v>
      </c>
      <c r="AN195" s="70">
        <f t="shared" si="59"/>
        <v>81.939339132482431</v>
      </c>
      <c r="AO195" s="70">
        <f t="shared" si="60"/>
        <v>352.92016238620141</v>
      </c>
      <c r="AP195" s="70">
        <f t="shared" si="61"/>
        <v>8.0606608675175693</v>
      </c>
      <c r="AQ195" s="83">
        <f t="shared" si="63"/>
        <v>82.920162386201412</v>
      </c>
      <c r="AR195" s="83">
        <f t="shared" si="62"/>
        <v>8.0606608675175693</v>
      </c>
    </row>
    <row r="196" spans="1:44" ht="15">
      <c r="A196"/>
      <c r="B196" s="70" t="s">
        <v>1101</v>
      </c>
      <c r="C196"/>
      <c r="D196" s="70" t="s">
        <v>1100</v>
      </c>
      <c r="E196" s="22">
        <v>105</v>
      </c>
      <c r="F196" s="22">
        <v>4</v>
      </c>
      <c r="G196" s="71" t="str">
        <f t="shared" si="48"/>
        <v>105-4</v>
      </c>
      <c r="H196" s="70">
        <v>25</v>
      </c>
      <c r="I196" s="70">
        <v>82</v>
      </c>
      <c r="J196" s="72" t="str">
        <f>IF(((VLOOKUP($G196,Depth_Lookup!$A$3:$J$415,9,FALSE))-(I196/100))&gt;=0,"Good","Too Long")</f>
        <v>Good</v>
      </c>
      <c r="K196" s="73">
        <f>(VLOOKUP($G196,Depth_Lookup!$A$3:$J$415,10,FALSE))+(H196/100)</f>
        <v>290.14</v>
      </c>
      <c r="L196" s="73">
        <f>(VLOOKUP($G196,Depth_Lookup!$A$3:$J$415,10,FALSE))+(I196/100)</f>
        <v>290.70999999999998</v>
      </c>
      <c r="M196" s="74"/>
      <c r="N196" s="74"/>
      <c r="O196" s="72" t="e">
        <f>VLOOKUP(N196,[1]definitions_list_lookup!AB$12:AC$17,2,FALSE)</f>
        <v>#N/A</v>
      </c>
      <c r="P196" s="75"/>
      <c r="Q196" s="72"/>
      <c r="R196" s="76"/>
      <c r="S196" s="77"/>
      <c r="T196" s="78"/>
      <c r="U196" s="72" t="e">
        <f>VLOOKUP(T196,[1]definitions_list_lookup!$AT206:$AU208,2,FALSE)</f>
        <v>#N/A</v>
      </c>
      <c r="V196" s="74"/>
      <c r="W196" s="79"/>
      <c r="X196" s="80" t="s">
        <v>1056</v>
      </c>
      <c r="Y196" s="81">
        <f>VLOOKUP(X196,[1]definitions_list_lookup!$AB$20:$AC$25,2,FALSE)</f>
        <v>1</v>
      </c>
      <c r="Z196" s="80" t="s">
        <v>915</v>
      </c>
      <c r="AA196" s="81">
        <f>VLOOKUP(Z196,[1]definitions_list_lookup!$AT$3:$AU$5,2,FALSE)</f>
        <v>1</v>
      </c>
      <c r="AB196" s="80"/>
      <c r="AC196" s="80"/>
      <c r="AD196" s="82"/>
      <c r="AE196" s="82"/>
      <c r="AF196" s="82"/>
      <c r="AG196" s="82"/>
      <c r="AH196" s="77">
        <v>17</v>
      </c>
      <c r="AI196" s="77">
        <v>90</v>
      </c>
      <c r="AJ196" s="77">
        <v>33</v>
      </c>
      <c r="AK196" s="77">
        <v>180</v>
      </c>
      <c r="AL196" s="70">
        <f t="shared" si="57"/>
        <v>-25.210304205772758</v>
      </c>
      <c r="AM196" s="70">
        <f t="shared" si="58"/>
        <v>334.78969579422721</v>
      </c>
      <c r="AN196" s="70">
        <f t="shared" si="59"/>
        <v>54.330146479369255</v>
      </c>
      <c r="AO196" s="70">
        <f t="shared" si="60"/>
        <v>64.789695794227242</v>
      </c>
      <c r="AP196" s="70">
        <f t="shared" si="61"/>
        <v>35.669853520630745</v>
      </c>
      <c r="AQ196" s="83">
        <f t="shared" si="63"/>
        <v>154.78969579422721</v>
      </c>
      <c r="AR196" s="83">
        <f t="shared" si="62"/>
        <v>35.669853520630745</v>
      </c>
    </row>
    <row r="197" spans="1:44" ht="15">
      <c r="A197"/>
      <c r="B197" s="70" t="s">
        <v>1101</v>
      </c>
      <c r="C197"/>
      <c r="D197" s="70" t="s">
        <v>1100</v>
      </c>
      <c r="E197" s="22">
        <v>106</v>
      </c>
      <c r="F197" s="22">
        <v>1</v>
      </c>
      <c r="G197" s="71" t="str">
        <f t="shared" si="48"/>
        <v>106-1</v>
      </c>
      <c r="H197" s="70">
        <v>2</v>
      </c>
      <c r="I197" s="70">
        <v>21</v>
      </c>
      <c r="J197" s="72" t="str">
        <f>IF(((VLOOKUP($G197,Depth_Lookup!$A$3:$J$415,9,FALSE))-(I197/100))&gt;=0,"Good","Too Long")</f>
        <v>Good</v>
      </c>
      <c r="K197" s="73">
        <f>(VLOOKUP($G197,Depth_Lookup!$A$3:$J$415,10,FALSE))+(H197/100)</f>
        <v>290.71999999999997</v>
      </c>
      <c r="L197" s="73">
        <f>(VLOOKUP($G197,Depth_Lookup!$A$3:$J$415,10,FALSE))+(I197/100)</f>
        <v>290.90999999999997</v>
      </c>
      <c r="M197" s="74"/>
      <c r="N197" s="74"/>
      <c r="O197" s="72" t="e">
        <f>VLOOKUP(N197,[1]definitions_list_lookup!AB$12:AC$17,2,FALSE)</f>
        <v>#N/A</v>
      </c>
      <c r="P197" s="75"/>
      <c r="Q197" s="72"/>
      <c r="R197" s="76"/>
      <c r="S197" s="77"/>
      <c r="T197" s="78"/>
      <c r="U197" s="72" t="e">
        <f>VLOOKUP(T197,[1]definitions_list_lookup!$AT207:$AU209,2,FALSE)</f>
        <v>#N/A</v>
      </c>
      <c r="V197" s="74"/>
      <c r="W197" s="79"/>
      <c r="X197" s="80" t="s">
        <v>1056</v>
      </c>
      <c r="Y197" s="81">
        <f>VLOOKUP(X197,[1]definitions_list_lookup!$AB$20:$AC$25,2,FALSE)</f>
        <v>1</v>
      </c>
      <c r="Z197" s="80" t="s">
        <v>915</v>
      </c>
      <c r="AA197" s="81">
        <f>VLOOKUP(Z197,[1]definitions_list_lookup!$AT$3:$AU$5,2,FALSE)</f>
        <v>1</v>
      </c>
      <c r="AB197" s="80"/>
      <c r="AC197" s="80"/>
      <c r="AD197" s="82"/>
      <c r="AE197" s="82"/>
      <c r="AF197" s="82"/>
      <c r="AG197" s="82"/>
      <c r="AH197" s="77">
        <v>14</v>
      </c>
      <c r="AI197" s="77">
        <v>90</v>
      </c>
      <c r="AJ197" s="77">
        <v>15</v>
      </c>
      <c r="AK197" s="77">
        <v>180</v>
      </c>
      <c r="AL197" s="70">
        <f t="shared" si="57"/>
        <v>-42.938329637949209</v>
      </c>
      <c r="AM197" s="70">
        <f t="shared" si="58"/>
        <v>317.06167036205079</v>
      </c>
      <c r="AN197" s="70">
        <f t="shared" si="59"/>
        <v>69.897013712341789</v>
      </c>
      <c r="AO197" s="70">
        <f t="shared" si="60"/>
        <v>47.061670362050791</v>
      </c>
      <c r="AP197" s="70">
        <f t="shared" si="61"/>
        <v>20.102986287658211</v>
      </c>
      <c r="AQ197" s="83">
        <f t="shared" si="63"/>
        <v>137.06167036205079</v>
      </c>
      <c r="AR197" s="83">
        <f t="shared" si="62"/>
        <v>20.102986287658211</v>
      </c>
    </row>
    <row r="198" spans="1:44" ht="15">
      <c r="A198"/>
      <c r="B198" s="70" t="s">
        <v>1101</v>
      </c>
      <c r="C198"/>
      <c r="D198" s="111" t="s">
        <v>1100</v>
      </c>
      <c r="E198" s="22">
        <v>106</v>
      </c>
      <c r="F198" s="22">
        <v>2</v>
      </c>
      <c r="G198" s="71" t="str">
        <f t="shared" si="48"/>
        <v>106-2</v>
      </c>
      <c r="H198" s="70">
        <v>57</v>
      </c>
      <c r="I198" s="70">
        <v>69</v>
      </c>
      <c r="J198" s="72" t="str">
        <f>IF(((VLOOKUP($G198,Depth_Lookup!$A$3:$J$415,9,FALSE))-(I198/100))&gt;=0,"Good","Too Long")</f>
        <v>Good</v>
      </c>
      <c r="K198" s="73">
        <f>(VLOOKUP($G198,Depth_Lookup!$A$3:$J$415,10,FALSE))+(H198/100)</f>
        <v>291.90499999999997</v>
      </c>
      <c r="L198" s="73">
        <f>(VLOOKUP($G198,Depth_Lookup!$A$3:$J$415,10,FALSE))+(I198/100)</f>
        <v>292.02499999999998</v>
      </c>
      <c r="M198" s="74"/>
      <c r="N198" s="74"/>
      <c r="O198" s="72" t="e">
        <f>VLOOKUP(N198,[1]definitions_list_lookup!AB$12:AC$17,2,FALSE)</f>
        <v>#N/A</v>
      </c>
      <c r="P198" s="75"/>
      <c r="Q198" s="72"/>
      <c r="R198" s="76"/>
      <c r="S198" s="77"/>
      <c r="T198" s="78"/>
      <c r="U198" s="72" t="e">
        <f>VLOOKUP(T198,[1]definitions_list_lookup!$AT208:$AU210,2,FALSE)</f>
        <v>#N/A</v>
      </c>
      <c r="V198" s="74"/>
      <c r="W198" s="79"/>
      <c r="X198" s="80" t="s">
        <v>1056</v>
      </c>
      <c r="Y198" s="81">
        <f>VLOOKUP(X198,[1]definitions_list_lookup!$AB$20:$AC$25,2,FALSE)</f>
        <v>1</v>
      </c>
      <c r="Z198" s="80" t="s">
        <v>889</v>
      </c>
      <c r="AA198" s="81">
        <f>VLOOKUP(Z198,[1]definitions_list_lookup!$AT$3:$AU$5,2,FALSE)</f>
        <v>0</v>
      </c>
      <c r="AB198" s="80"/>
      <c r="AC198" s="80"/>
      <c r="AD198" s="82"/>
      <c r="AE198" s="82"/>
      <c r="AF198" s="82"/>
      <c r="AG198" s="82"/>
      <c r="AH198" s="77">
        <v>21</v>
      </c>
      <c r="AI198" s="77">
        <v>90</v>
      </c>
      <c r="AJ198" s="77">
        <v>8</v>
      </c>
      <c r="AK198" s="77">
        <v>180</v>
      </c>
      <c r="AL198" s="70">
        <f t="shared" si="57"/>
        <v>-69.891240858549466</v>
      </c>
      <c r="AM198" s="70">
        <f t="shared" si="58"/>
        <v>290.10875914145055</v>
      </c>
      <c r="AN198" s="70">
        <f t="shared" si="59"/>
        <v>67.766103732004154</v>
      </c>
      <c r="AO198" s="70">
        <f t="shared" si="60"/>
        <v>20.108759141450534</v>
      </c>
      <c r="AP198" s="70">
        <f t="shared" si="61"/>
        <v>22.233896267995846</v>
      </c>
      <c r="AQ198" s="83">
        <f t="shared" si="63"/>
        <v>110.10875914145055</v>
      </c>
      <c r="AR198" s="83">
        <f t="shared" si="62"/>
        <v>22.233896267995846</v>
      </c>
    </row>
    <row r="199" spans="1:44" ht="15">
      <c r="A199"/>
      <c r="B199" s="70" t="s">
        <v>1101</v>
      </c>
      <c r="C199"/>
      <c r="D199" s="70" t="s">
        <v>1100</v>
      </c>
      <c r="E199" s="22">
        <v>106</v>
      </c>
      <c r="F199" s="22">
        <v>3</v>
      </c>
      <c r="G199" s="71" t="str">
        <f t="shared" si="48"/>
        <v>106-3</v>
      </c>
      <c r="H199" s="70">
        <v>71.5</v>
      </c>
      <c r="I199" s="70">
        <v>96</v>
      </c>
      <c r="J199" s="72" t="str">
        <f>IF(((VLOOKUP($G199,Depth_Lookup!$A$3:$J$415,9,FALSE))-(I199/100))&gt;=0,"Good","Too Long")</f>
        <v>Good</v>
      </c>
      <c r="K199" s="73">
        <f>(VLOOKUP($G199,Depth_Lookup!$A$3:$J$415,10,FALSE))+(H199/100)</f>
        <v>292.84999999999997</v>
      </c>
      <c r="L199" s="73">
        <f>(VLOOKUP($G199,Depth_Lookup!$A$3:$J$415,10,FALSE))+(I199/100)</f>
        <v>293.09499999999997</v>
      </c>
      <c r="M199" s="74"/>
      <c r="N199" s="74"/>
      <c r="O199" s="72" t="e">
        <f>VLOOKUP(N199,[1]definitions_list_lookup!AB$12:AC$17,2,FALSE)</f>
        <v>#N/A</v>
      </c>
      <c r="P199" s="75"/>
      <c r="Q199" s="72"/>
      <c r="R199" s="76"/>
      <c r="S199" s="77"/>
      <c r="T199" s="78"/>
      <c r="U199" s="72" t="e">
        <f>VLOOKUP(T199,[1]definitions_list_lookup!$AT209:$AU211,2,FALSE)</f>
        <v>#N/A</v>
      </c>
      <c r="V199" s="74"/>
      <c r="W199" s="79"/>
      <c r="X199" s="80" t="s">
        <v>1056</v>
      </c>
      <c r="Y199" s="81">
        <f>VLOOKUP(X199,[1]definitions_list_lookup!$AB$20:$AC$25,2,FALSE)</f>
        <v>1</v>
      </c>
      <c r="Z199" s="80" t="s">
        <v>915</v>
      </c>
      <c r="AA199" s="81">
        <f>VLOOKUP(Z199,[1]definitions_list_lookup!$AT$3:$AU$5,2,FALSE)</f>
        <v>1</v>
      </c>
      <c r="AB199" s="80"/>
      <c r="AC199" s="80"/>
      <c r="AD199" s="82"/>
      <c r="AE199" s="82"/>
      <c r="AF199" s="82"/>
      <c r="AG199" s="82"/>
      <c r="AH199" s="77">
        <v>13</v>
      </c>
      <c r="AI199" s="77">
        <v>90</v>
      </c>
      <c r="AJ199" s="77">
        <v>27</v>
      </c>
      <c r="AK199" s="77">
        <v>180</v>
      </c>
      <c r="AL199" s="70">
        <f t="shared" si="57"/>
        <v>-24.375486393657525</v>
      </c>
      <c r="AM199" s="70">
        <f t="shared" si="58"/>
        <v>335.62451360634248</v>
      </c>
      <c r="AN199" s="70">
        <f t="shared" si="59"/>
        <v>60.777820988072712</v>
      </c>
      <c r="AO199" s="70">
        <f t="shared" si="60"/>
        <v>65.624513606342475</v>
      </c>
      <c r="AP199" s="70">
        <f t="shared" si="61"/>
        <v>29.222179011927288</v>
      </c>
      <c r="AQ199" s="83">
        <f t="shared" si="63"/>
        <v>155.62451360634248</v>
      </c>
      <c r="AR199" s="83">
        <f t="shared" si="62"/>
        <v>29.222179011927288</v>
      </c>
    </row>
    <row r="200" spans="1:44" ht="15">
      <c r="A200"/>
      <c r="B200" s="70" t="s">
        <v>1101</v>
      </c>
      <c r="C200"/>
      <c r="D200" s="70" t="s">
        <v>1100</v>
      </c>
      <c r="E200" s="22">
        <v>106</v>
      </c>
      <c r="F200" s="22">
        <v>4</v>
      </c>
      <c r="G200" s="71" t="str">
        <f t="shared" si="48"/>
        <v>106-4</v>
      </c>
      <c r="H200" s="70">
        <v>23</v>
      </c>
      <c r="I200" s="70">
        <v>32</v>
      </c>
      <c r="J200" s="72" t="str">
        <f>IF(((VLOOKUP($G200,Depth_Lookup!$A$3:$J$415,9,FALSE))-(I200/100))&gt;=0,"Good","Too Long")</f>
        <v>Good</v>
      </c>
      <c r="K200" s="73">
        <f>(VLOOKUP($G200,Depth_Lookup!$A$3:$J$415,10,FALSE))+(H200/100)</f>
        <v>293.34000000000003</v>
      </c>
      <c r="L200" s="73">
        <f>(VLOOKUP($G200,Depth_Lookup!$A$3:$J$415,10,FALSE))+(I200/100)</f>
        <v>293.43</v>
      </c>
      <c r="M200" s="74"/>
      <c r="N200" s="74"/>
      <c r="O200" s="72" t="e">
        <f>VLOOKUP(N200,[1]definitions_list_lookup!AB$12:AC$17,2,FALSE)</f>
        <v>#N/A</v>
      </c>
      <c r="P200" s="75"/>
      <c r="Q200" s="72"/>
      <c r="R200" s="76"/>
      <c r="S200" s="77"/>
      <c r="T200" s="78"/>
      <c r="U200" s="72" t="e">
        <f>VLOOKUP(T200,[1]definitions_list_lookup!$AT210:$AU212,2,FALSE)</f>
        <v>#N/A</v>
      </c>
      <c r="V200" s="74"/>
      <c r="W200" s="79"/>
      <c r="X200" s="80" t="s">
        <v>1056</v>
      </c>
      <c r="Y200" s="81">
        <f>VLOOKUP(X200,[1]definitions_list_lookup!$AB$20:$AC$25,2,FALSE)</f>
        <v>1</v>
      </c>
      <c r="Z200" s="80" t="s">
        <v>915</v>
      </c>
      <c r="AA200" s="81">
        <f>VLOOKUP(Z200,[1]definitions_list_lookup!$AT$3:$AU$5,2,FALSE)</f>
        <v>1</v>
      </c>
      <c r="AB200" s="80"/>
      <c r="AC200" s="80"/>
      <c r="AD200" s="82"/>
      <c r="AE200" s="82"/>
      <c r="AF200" s="82"/>
      <c r="AG200" s="82"/>
      <c r="AH200" s="77">
        <v>23</v>
      </c>
      <c r="AI200" s="77">
        <v>90</v>
      </c>
      <c r="AJ200" s="77">
        <v>44</v>
      </c>
      <c r="AK200" s="77">
        <v>180</v>
      </c>
      <c r="AL200" s="70">
        <f t="shared" si="57"/>
        <v>-23.728203808424212</v>
      </c>
      <c r="AM200" s="70">
        <f t="shared" si="58"/>
        <v>336.27179619157579</v>
      </c>
      <c r="AN200" s="70">
        <f t="shared" si="59"/>
        <v>43.470646555614444</v>
      </c>
      <c r="AO200" s="70">
        <f t="shared" si="60"/>
        <v>66.271796191575788</v>
      </c>
      <c r="AP200" s="70">
        <f t="shared" si="61"/>
        <v>46.529353444385556</v>
      </c>
      <c r="AQ200" s="83">
        <f t="shared" si="63"/>
        <v>156.27179619157579</v>
      </c>
      <c r="AR200" s="83">
        <f t="shared" si="62"/>
        <v>46.529353444385556</v>
      </c>
    </row>
    <row r="201" spans="1:44" ht="15">
      <c r="A201"/>
      <c r="B201" s="70" t="s">
        <v>1101</v>
      </c>
      <c r="C201"/>
      <c r="D201" s="70" t="s">
        <v>1100</v>
      </c>
      <c r="E201" s="22">
        <v>106</v>
      </c>
      <c r="F201" s="22">
        <v>4</v>
      </c>
      <c r="G201" s="71" t="str">
        <f t="shared" si="48"/>
        <v>106-4</v>
      </c>
      <c r="H201" s="70">
        <v>59</v>
      </c>
      <c r="I201" s="70">
        <v>70</v>
      </c>
      <c r="J201" s="72" t="str">
        <f>IF(((VLOOKUP($G201,Depth_Lookup!$A$3:$J$415,9,FALSE))-(I201/100))&gt;=0,"Good","Too Long")</f>
        <v>Good</v>
      </c>
      <c r="K201" s="73">
        <f>(VLOOKUP($G201,Depth_Lookup!$A$3:$J$415,10,FALSE))+(H201/100)</f>
        <v>293.7</v>
      </c>
      <c r="L201" s="73">
        <f>(VLOOKUP($G201,Depth_Lookup!$A$3:$J$415,10,FALSE))+(I201/100)</f>
        <v>293.81</v>
      </c>
      <c r="M201" s="74"/>
      <c r="N201" s="74"/>
      <c r="O201" s="72" t="e">
        <f>VLOOKUP(N201,[1]definitions_list_lookup!AB$12:AC$17,2,FALSE)</f>
        <v>#N/A</v>
      </c>
      <c r="P201" s="75"/>
      <c r="Q201" s="72"/>
      <c r="R201" s="76"/>
      <c r="S201" s="77"/>
      <c r="T201" s="78"/>
      <c r="U201" s="72" t="e">
        <f>VLOOKUP(T201,[1]definitions_list_lookup!$AT211:$AU213,2,FALSE)</f>
        <v>#N/A</v>
      </c>
      <c r="V201" s="74"/>
      <c r="W201" s="79"/>
      <c r="X201" s="80" t="s">
        <v>1059</v>
      </c>
      <c r="Y201" s="81">
        <f>VLOOKUP(X201,[1]definitions_list_lookup!$AB$20:$AC$25,2,FALSE)</f>
        <v>2</v>
      </c>
      <c r="Z201" s="80" t="s">
        <v>915</v>
      </c>
      <c r="AA201" s="81">
        <f>VLOOKUP(Z201,[1]definitions_list_lookup!$AT$3:$AU$5,2,FALSE)</f>
        <v>1</v>
      </c>
      <c r="AB201" s="80"/>
      <c r="AC201" s="80"/>
      <c r="AD201" s="82"/>
      <c r="AE201" s="82"/>
      <c r="AF201" s="82"/>
      <c r="AG201" s="82"/>
      <c r="AH201" s="77">
        <v>5</v>
      </c>
      <c r="AI201" s="77">
        <v>90</v>
      </c>
      <c r="AJ201" s="77">
        <v>38</v>
      </c>
      <c r="AK201" s="77">
        <v>0</v>
      </c>
      <c r="AL201" s="70">
        <f t="shared" si="57"/>
        <v>-173.61061474642361</v>
      </c>
      <c r="AM201" s="70">
        <f t="shared" si="58"/>
        <v>186.38938525357639</v>
      </c>
      <c r="AN201" s="70">
        <f t="shared" si="59"/>
        <v>51.826672868749036</v>
      </c>
      <c r="AO201" s="70">
        <f t="shared" si="60"/>
        <v>276.38938525357639</v>
      </c>
      <c r="AP201" s="70">
        <f t="shared" si="61"/>
        <v>38.173327131250964</v>
      </c>
      <c r="AQ201" s="83">
        <f t="shared" si="63"/>
        <v>6.3893852535763926</v>
      </c>
      <c r="AR201" s="83">
        <f t="shared" si="62"/>
        <v>38.173327131250964</v>
      </c>
    </row>
    <row r="202" spans="1:44" ht="15">
      <c r="A202"/>
      <c r="B202" s="70" t="s">
        <v>1101</v>
      </c>
      <c r="C202"/>
      <c r="D202" s="70" t="s">
        <v>1100</v>
      </c>
      <c r="E202" s="22">
        <v>107</v>
      </c>
      <c r="F202" s="22">
        <v>1</v>
      </c>
      <c r="G202" s="71" t="str">
        <f t="shared" si="48"/>
        <v>107-1</v>
      </c>
      <c r="H202" s="70">
        <v>2</v>
      </c>
      <c r="I202" s="70">
        <v>97</v>
      </c>
      <c r="J202" s="72" t="str">
        <f>IF(((VLOOKUP($G202,Depth_Lookup!$A$3:$J$415,9,FALSE))-(I202/100))&gt;=0,"Good","Too Long")</f>
        <v>Good</v>
      </c>
      <c r="K202" s="73">
        <f>(VLOOKUP($G202,Depth_Lookup!$A$3:$J$415,10,FALSE))+(H202/100)</f>
        <v>293.71999999999997</v>
      </c>
      <c r="L202" s="73">
        <f>(VLOOKUP($G202,Depth_Lookup!$A$3:$J$415,10,FALSE))+(I202/100)</f>
        <v>294.67</v>
      </c>
      <c r="M202" s="74"/>
      <c r="N202" s="74"/>
      <c r="O202" s="72" t="e">
        <f>VLOOKUP(N202,[1]definitions_list_lookup!AB$12:AC$17,2,FALSE)</f>
        <v>#N/A</v>
      </c>
      <c r="P202" s="75"/>
      <c r="Q202" s="72"/>
      <c r="R202" s="76"/>
      <c r="S202" s="77"/>
      <c r="T202" s="78"/>
      <c r="U202" s="72" t="e">
        <f>VLOOKUP(T202,[1]definitions_list_lookup!$AT212:$AU214,2,FALSE)</f>
        <v>#N/A</v>
      </c>
      <c r="V202" s="74"/>
      <c r="W202" s="79"/>
      <c r="X202" s="80" t="s">
        <v>1043</v>
      </c>
      <c r="Y202" s="81">
        <f>VLOOKUP(X202,[1]definitions_list_lookup!$AB$20:$AC$25,2,FALSE)</f>
        <v>3</v>
      </c>
      <c r="Z202" s="80" t="s">
        <v>915</v>
      </c>
      <c r="AA202" s="81">
        <f>VLOOKUP(Z202,[1]definitions_list_lookup!$AT$3:$AU$5,2,FALSE)</f>
        <v>1</v>
      </c>
      <c r="AB202" s="80"/>
      <c r="AC202" s="80"/>
      <c r="AD202" s="82"/>
      <c r="AE202" s="82"/>
      <c r="AF202" s="82"/>
      <c r="AG202" s="82"/>
      <c r="AH202" s="77">
        <v>14</v>
      </c>
      <c r="AI202" s="77">
        <v>90</v>
      </c>
      <c r="AJ202" s="77">
        <v>18</v>
      </c>
      <c r="AK202" s="77">
        <v>180</v>
      </c>
      <c r="AL202" s="70">
        <f t="shared" si="57"/>
        <v>-37.500926857308173</v>
      </c>
      <c r="AM202" s="70">
        <f t="shared" si="58"/>
        <v>322.49907314269183</v>
      </c>
      <c r="AN202" s="70">
        <f t="shared" si="59"/>
        <v>67.728084035607338</v>
      </c>
      <c r="AO202" s="70">
        <f t="shared" si="60"/>
        <v>52.499073142691827</v>
      </c>
      <c r="AP202" s="70">
        <f t="shared" si="61"/>
        <v>22.271915964392662</v>
      </c>
      <c r="AQ202" s="83">
        <f t="shared" si="63"/>
        <v>142.49907314269183</v>
      </c>
      <c r="AR202" s="83">
        <f t="shared" si="62"/>
        <v>22.271915964392662</v>
      </c>
    </row>
    <row r="203" spans="1:44" ht="15">
      <c r="A203"/>
      <c r="B203" s="70" t="s">
        <v>1101</v>
      </c>
      <c r="C203"/>
      <c r="D203" s="70" t="s">
        <v>1100</v>
      </c>
      <c r="E203" s="22">
        <v>107</v>
      </c>
      <c r="F203" s="22">
        <v>2</v>
      </c>
      <c r="G203" s="71" t="str">
        <f t="shared" si="48"/>
        <v>107-2</v>
      </c>
      <c r="H203" s="70">
        <v>0</v>
      </c>
      <c r="I203" s="70">
        <v>97</v>
      </c>
      <c r="J203" s="72" t="str">
        <f>IF(((VLOOKUP($G203,Depth_Lookup!$A$3:$J$415,9,FALSE))-(I203/100))&gt;=0,"Good","Too Long")</f>
        <v>Good</v>
      </c>
      <c r="K203" s="73">
        <f>(VLOOKUP($G203,Depth_Lookup!$A$3:$J$415,10,FALSE))+(H203/100)</f>
        <v>294.67</v>
      </c>
      <c r="L203" s="73">
        <f>(VLOOKUP($G203,Depth_Lookup!$A$3:$J$415,10,FALSE))+(I203/100)</f>
        <v>295.64000000000004</v>
      </c>
      <c r="M203" s="74"/>
      <c r="N203" s="74"/>
      <c r="O203" s="72" t="e">
        <f>VLOOKUP(N203,[1]definitions_list_lookup!AB$12:AC$17,2,FALSE)</f>
        <v>#N/A</v>
      </c>
      <c r="P203" s="75"/>
      <c r="Q203" s="72"/>
      <c r="R203" s="76"/>
      <c r="S203" s="77"/>
      <c r="T203" s="78"/>
      <c r="U203" s="72" t="e">
        <f>VLOOKUP(T203,[1]definitions_list_lookup!$AT213:$AU215,2,FALSE)</f>
        <v>#N/A</v>
      </c>
      <c r="V203" s="74"/>
      <c r="W203" s="79"/>
      <c r="X203" s="80" t="s">
        <v>1056</v>
      </c>
      <c r="Y203" s="81">
        <f>VLOOKUP(X203,[1]definitions_list_lookup!$AB$20:$AC$25,2,FALSE)</f>
        <v>1</v>
      </c>
      <c r="Z203" s="80" t="s">
        <v>915</v>
      </c>
      <c r="AA203" s="81">
        <f>VLOOKUP(Z203,[1]definitions_list_lookup!$AT$3:$AU$5,2,FALSE)</f>
        <v>1</v>
      </c>
      <c r="AB203" s="80"/>
      <c r="AC203" s="80"/>
      <c r="AD203" s="82"/>
      <c r="AE203" s="82"/>
      <c r="AF203" s="82"/>
      <c r="AG203" s="82"/>
      <c r="AH203" s="77">
        <v>10</v>
      </c>
      <c r="AI203" s="77">
        <v>270</v>
      </c>
      <c r="AJ203" s="77">
        <v>13</v>
      </c>
      <c r="AK203" s="77">
        <v>0</v>
      </c>
      <c r="AL203" s="70">
        <f t="shared" si="57"/>
        <v>142.62899877458102</v>
      </c>
      <c r="AM203" s="70">
        <f t="shared" si="58"/>
        <v>142.62899877458102</v>
      </c>
      <c r="AN203" s="70">
        <f t="shared" si="59"/>
        <v>73.80132118109367</v>
      </c>
      <c r="AO203" s="70">
        <f t="shared" si="60"/>
        <v>232.62899877458102</v>
      </c>
      <c r="AP203" s="70">
        <f t="shared" si="61"/>
        <v>16.19867881890633</v>
      </c>
      <c r="AQ203" s="83">
        <f t="shared" si="63"/>
        <v>322.62899877458102</v>
      </c>
      <c r="AR203" s="83">
        <f t="shared" si="62"/>
        <v>16.19867881890633</v>
      </c>
    </row>
    <row r="204" spans="1:44" ht="15">
      <c r="A204"/>
      <c r="B204" s="70" t="s">
        <v>1101</v>
      </c>
      <c r="C204"/>
      <c r="D204" s="70" t="s">
        <v>1100</v>
      </c>
      <c r="E204" s="22">
        <v>107</v>
      </c>
      <c r="F204" s="22">
        <v>3</v>
      </c>
      <c r="G204" s="71" t="str">
        <f t="shared" si="48"/>
        <v>107-3</v>
      </c>
      <c r="H204" s="70">
        <v>55</v>
      </c>
      <c r="I204" s="70">
        <v>64</v>
      </c>
      <c r="J204" s="72" t="str">
        <f>IF(((VLOOKUP($G204,Depth_Lookup!$A$3:$J$415,9,FALSE))-(I204/100))&gt;=0,"Good","Too Long")</f>
        <v>Good</v>
      </c>
      <c r="K204" s="73">
        <f>(VLOOKUP($G204,Depth_Lookup!$A$3:$J$415,10,FALSE))+(H204/100)</f>
        <v>296.19499999999999</v>
      </c>
      <c r="L204" s="73">
        <f>(VLOOKUP($G204,Depth_Lookup!$A$3:$J$415,10,FALSE))+(I204/100)</f>
        <v>296.28499999999997</v>
      </c>
      <c r="M204" s="74"/>
      <c r="N204" s="74"/>
      <c r="O204" s="72" t="e">
        <f>VLOOKUP(N204,[1]definitions_list_lookup!AB$12:AC$17,2,FALSE)</f>
        <v>#N/A</v>
      </c>
      <c r="P204" s="75"/>
      <c r="Q204" s="72"/>
      <c r="R204" s="76"/>
      <c r="S204" s="77"/>
      <c r="T204" s="78"/>
      <c r="U204" s="72" t="e">
        <f>VLOOKUP(T204,[1]definitions_list_lookup!$AT214:$AU216,2,FALSE)</f>
        <v>#N/A</v>
      </c>
      <c r="V204" s="74"/>
      <c r="W204" s="79"/>
      <c r="X204" s="80" t="s">
        <v>1056</v>
      </c>
      <c r="Y204" s="81">
        <f>VLOOKUP(X204,[1]definitions_list_lookup!$AB$20:$AC$25,2,FALSE)</f>
        <v>1</v>
      </c>
      <c r="Z204" s="80" t="s">
        <v>915</v>
      </c>
      <c r="AA204" s="81">
        <f>VLOOKUP(Z204,[1]definitions_list_lookup!$AT$3:$AU$5,2,FALSE)</f>
        <v>1</v>
      </c>
      <c r="AB204" s="80"/>
      <c r="AC204" s="80"/>
      <c r="AD204" s="82"/>
      <c r="AE204" s="82"/>
      <c r="AF204" s="82"/>
      <c r="AG204" s="82"/>
      <c r="AH204" s="77">
        <v>21</v>
      </c>
      <c r="AI204" s="77">
        <v>270</v>
      </c>
      <c r="AJ204" s="77">
        <v>29</v>
      </c>
      <c r="AK204" s="77">
        <v>0</v>
      </c>
      <c r="AL204" s="70">
        <f t="shared" si="57"/>
        <v>145.29704819976246</v>
      </c>
      <c r="AM204" s="70">
        <f t="shared" si="58"/>
        <v>145.29704819976246</v>
      </c>
      <c r="AN204" s="70">
        <f t="shared" si="59"/>
        <v>56.010267397532203</v>
      </c>
      <c r="AO204" s="70">
        <f t="shared" si="60"/>
        <v>235.29704819976246</v>
      </c>
      <c r="AP204" s="70">
        <f t="shared" si="61"/>
        <v>33.989732602467797</v>
      </c>
      <c r="AQ204" s="83">
        <f t="shared" si="63"/>
        <v>325.29704819976246</v>
      </c>
      <c r="AR204" s="83">
        <f t="shared" si="62"/>
        <v>33.989732602467797</v>
      </c>
    </row>
    <row r="205" spans="1:44" ht="15">
      <c r="A205"/>
      <c r="B205" s="70" t="s">
        <v>1101</v>
      </c>
      <c r="C205"/>
      <c r="D205" s="70" t="s">
        <v>1100</v>
      </c>
      <c r="E205" s="22">
        <v>107</v>
      </c>
      <c r="F205" s="22">
        <v>4</v>
      </c>
      <c r="G205" s="71" t="str">
        <f t="shared" si="48"/>
        <v>107-4</v>
      </c>
      <c r="H205" s="70">
        <v>10</v>
      </c>
      <c r="I205" s="70">
        <v>46</v>
      </c>
      <c r="J205" s="72" t="str">
        <f>IF(((VLOOKUP($G205,Depth_Lookup!$A$3:$J$415,9,FALSE))-(I205/100))&gt;=0,"Good","Too Long")</f>
        <v>Good</v>
      </c>
      <c r="K205" s="73">
        <f>(VLOOKUP($G205,Depth_Lookup!$A$3:$J$415,10,FALSE))+(H205/100)</f>
        <v>296.40000000000003</v>
      </c>
      <c r="L205" s="73">
        <f>(VLOOKUP($G205,Depth_Lookup!$A$3:$J$415,10,FALSE))+(I205/100)</f>
        <v>296.76</v>
      </c>
      <c r="M205" s="74"/>
      <c r="N205" s="74"/>
      <c r="O205" s="72" t="e">
        <f>VLOOKUP(N205,[1]definitions_list_lookup!AB$12:AC$17,2,FALSE)</f>
        <v>#N/A</v>
      </c>
      <c r="P205" s="75"/>
      <c r="Q205" s="72"/>
      <c r="R205" s="76"/>
      <c r="S205" s="77"/>
      <c r="T205" s="78"/>
      <c r="U205" s="72" t="e">
        <f>VLOOKUP(T205,[1]definitions_list_lookup!$AT215:$AU217,2,FALSE)</f>
        <v>#N/A</v>
      </c>
      <c r="V205" s="74"/>
      <c r="W205" s="79"/>
      <c r="X205" s="80" t="s">
        <v>1056</v>
      </c>
      <c r="Y205" s="81">
        <f>VLOOKUP(X205,[1]definitions_list_lookup!$AB$20:$AC$25,2,FALSE)</f>
        <v>1</v>
      </c>
      <c r="Z205" s="80" t="s">
        <v>915</v>
      </c>
      <c r="AA205" s="81">
        <f>VLOOKUP(Z205,[1]definitions_list_lookup!$AT$3:$AU$5,2,FALSE)</f>
        <v>1</v>
      </c>
      <c r="AB205" s="80"/>
      <c r="AC205" s="80"/>
      <c r="AD205" s="82"/>
      <c r="AE205" s="82"/>
      <c r="AF205" s="82"/>
      <c r="AG205" s="82"/>
      <c r="AH205" s="77">
        <v>11</v>
      </c>
      <c r="AI205" s="77">
        <v>270</v>
      </c>
      <c r="AJ205" s="77">
        <v>6</v>
      </c>
      <c r="AK205" s="77">
        <v>0</v>
      </c>
      <c r="AL205" s="70">
        <f t="shared" si="57"/>
        <v>118.40072852757675</v>
      </c>
      <c r="AM205" s="70">
        <f t="shared" si="58"/>
        <v>118.40072852757675</v>
      </c>
      <c r="AN205" s="70">
        <f t="shared" si="59"/>
        <v>77.539227101540504</v>
      </c>
      <c r="AO205" s="70">
        <f t="shared" si="60"/>
        <v>208.40072852757675</v>
      </c>
      <c r="AP205" s="70">
        <f t="shared" si="61"/>
        <v>12.460772898459496</v>
      </c>
      <c r="AQ205" s="83">
        <f t="shared" si="63"/>
        <v>298.40072852757675</v>
      </c>
      <c r="AR205" s="83">
        <f t="shared" si="62"/>
        <v>12.460772898459496</v>
      </c>
    </row>
    <row r="206" spans="1:44" ht="15">
      <c r="A206"/>
      <c r="B206" s="70" t="s">
        <v>1101</v>
      </c>
      <c r="C206"/>
      <c r="D206" s="70" t="s">
        <v>1100</v>
      </c>
      <c r="E206" s="22">
        <v>108</v>
      </c>
      <c r="F206" s="22">
        <v>1</v>
      </c>
      <c r="G206" s="71" t="str">
        <f t="shared" si="48"/>
        <v>108-1</v>
      </c>
      <c r="H206" s="70">
        <v>0</v>
      </c>
      <c r="I206" s="70">
        <v>78</v>
      </c>
      <c r="J206" s="72" t="str">
        <f>IF(((VLOOKUP($G206,Depth_Lookup!$A$3:$J$415,9,FALSE))-(I206/100))&gt;=0,"Good","Too Long")</f>
        <v>Good</v>
      </c>
      <c r="K206" s="73">
        <f>(VLOOKUP($G206,Depth_Lookup!$A$3:$J$415,10,FALSE))+(H206/100)</f>
        <v>296.7</v>
      </c>
      <c r="L206" s="73">
        <f>(VLOOKUP($G206,Depth_Lookup!$A$3:$J$415,10,FALSE))+(I206/100)</f>
        <v>297.47999999999996</v>
      </c>
      <c r="M206" s="74"/>
      <c r="N206" s="74"/>
      <c r="O206" s="72" t="e">
        <f>VLOOKUP(N206,[1]definitions_list_lookup!AB$12:AC$17,2,FALSE)</f>
        <v>#N/A</v>
      </c>
      <c r="P206" s="75"/>
      <c r="Q206" s="72"/>
      <c r="R206" s="76"/>
      <c r="S206" s="77"/>
      <c r="T206" s="78"/>
      <c r="U206" s="72" t="e">
        <f>VLOOKUP(T206,[1]definitions_list_lookup!$AT216:$AU218,2,FALSE)</f>
        <v>#N/A</v>
      </c>
      <c r="V206" s="74"/>
      <c r="W206" s="79"/>
      <c r="X206" s="80" t="s">
        <v>1059</v>
      </c>
      <c r="Y206" s="81">
        <f>VLOOKUP(X206,[1]definitions_list_lookup!$AB$20:$AC$25,2,FALSE)</f>
        <v>2</v>
      </c>
      <c r="Z206" s="80" t="s">
        <v>915</v>
      </c>
      <c r="AA206" s="81">
        <f>VLOOKUP(Z206,[1]definitions_list_lookup!$AT$3:$AU$5,2,FALSE)</f>
        <v>1</v>
      </c>
      <c r="AB206" s="80"/>
      <c r="AC206" s="80"/>
      <c r="AD206" s="82"/>
      <c r="AE206" s="82"/>
      <c r="AF206" s="82"/>
      <c r="AG206" s="82"/>
      <c r="AH206" s="77">
        <v>24</v>
      </c>
      <c r="AI206" s="77">
        <v>270</v>
      </c>
      <c r="AJ206" s="77">
        <v>11</v>
      </c>
      <c r="AK206" s="77">
        <v>180</v>
      </c>
      <c r="AL206" s="70">
        <f t="shared" si="57"/>
        <v>66.414624692243081</v>
      </c>
      <c r="AM206" s="70">
        <f t="shared" si="58"/>
        <v>66.414624692243081</v>
      </c>
      <c r="AN206" s="70">
        <f t="shared" si="59"/>
        <v>64.089010558069901</v>
      </c>
      <c r="AO206" s="70">
        <f t="shared" si="60"/>
        <v>156.41462469224308</v>
      </c>
      <c r="AP206" s="70">
        <f t="shared" si="61"/>
        <v>25.910989441930099</v>
      </c>
      <c r="AQ206" s="83">
        <f t="shared" si="63"/>
        <v>246.41462469224308</v>
      </c>
      <c r="AR206" s="83">
        <f t="shared" si="62"/>
        <v>25.910989441930099</v>
      </c>
    </row>
    <row r="207" spans="1:44" ht="15">
      <c r="A207"/>
      <c r="B207" s="70" t="s">
        <v>1101</v>
      </c>
      <c r="C207"/>
      <c r="D207" s="111" t="s">
        <v>1100</v>
      </c>
      <c r="E207" s="22">
        <v>108</v>
      </c>
      <c r="F207" s="22">
        <v>2</v>
      </c>
      <c r="G207" s="71" t="str">
        <f t="shared" si="48"/>
        <v>108-2</v>
      </c>
      <c r="H207" s="70">
        <v>5.5</v>
      </c>
      <c r="I207" s="70">
        <v>8.5</v>
      </c>
      <c r="J207" s="72" t="str">
        <f>IF(((VLOOKUP($G207,Depth_Lookup!$A$3:$J$415,9,FALSE))-(I207/100))&gt;=0,"Good","Too Long")</f>
        <v>Good</v>
      </c>
      <c r="K207" s="73">
        <f>(VLOOKUP($G207,Depth_Lookup!$A$3:$J$415,10,FALSE))+(H207/100)</f>
        <v>297.58499999999998</v>
      </c>
      <c r="L207" s="73">
        <f>(VLOOKUP($G207,Depth_Lookup!$A$3:$J$415,10,FALSE))+(I207/100)</f>
        <v>297.61499999999995</v>
      </c>
      <c r="M207" s="74"/>
      <c r="N207" s="74"/>
      <c r="O207" s="72" t="e">
        <f>VLOOKUP(N207,[1]definitions_list_lookup!AB$12:AC$17,2,FALSE)</f>
        <v>#N/A</v>
      </c>
      <c r="P207" s="75"/>
      <c r="Q207" s="72"/>
      <c r="R207" s="76"/>
      <c r="S207" s="77"/>
      <c r="T207" s="78"/>
      <c r="U207" s="72" t="e">
        <f>VLOOKUP(T207,[1]definitions_list_lookup!$AT217:$AU219,2,FALSE)</f>
        <v>#N/A</v>
      </c>
      <c r="V207" s="74"/>
      <c r="W207" s="79"/>
      <c r="X207" s="80" t="s">
        <v>1056</v>
      </c>
      <c r="Y207" s="81">
        <f>VLOOKUP(X207,[1]definitions_list_lookup!$AB$20:$AC$25,2,FALSE)</f>
        <v>1</v>
      </c>
      <c r="Z207" s="80" t="s">
        <v>915</v>
      </c>
      <c r="AA207" s="81">
        <f>VLOOKUP(Z207,[1]definitions_list_lookup!$AT$3:$AU$5,2,FALSE)</f>
        <v>1</v>
      </c>
      <c r="AB207" s="80"/>
      <c r="AC207" s="80"/>
      <c r="AD207" s="82"/>
      <c r="AE207" s="82"/>
      <c r="AF207" s="82"/>
      <c r="AG207" s="82"/>
      <c r="AH207" s="77">
        <v>3</v>
      </c>
      <c r="AI207" s="77">
        <v>90</v>
      </c>
      <c r="AJ207" s="77">
        <v>13</v>
      </c>
      <c r="AK207" s="77">
        <v>180</v>
      </c>
      <c r="AL207" s="70">
        <f t="shared" si="57"/>
        <v>-12.78957174469457</v>
      </c>
      <c r="AM207" s="70">
        <f t="shared" si="58"/>
        <v>347.21042825530543</v>
      </c>
      <c r="AN207" s="70">
        <f t="shared" si="59"/>
        <v>76.680908711104806</v>
      </c>
      <c r="AO207" s="70">
        <f t="shared" si="60"/>
        <v>77.21042825530543</v>
      </c>
      <c r="AP207" s="70">
        <f t="shared" si="61"/>
        <v>13.319091288895194</v>
      </c>
      <c r="AQ207" s="83">
        <f t="shared" si="63"/>
        <v>167.21042825530543</v>
      </c>
      <c r="AR207" s="83">
        <f t="shared" si="62"/>
        <v>13.319091288895194</v>
      </c>
    </row>
    <row r="208" spans="1:44" ht="15">
      <c r="A208"/>
      <c r="B208" s="70" t="s">
        <v>1101</v>
      </c>
      <c r="C208"/>
      <c r="D208" s="70" t="s">
        <v>1100</v>
      </c>
      <c r="E208" s="22">
        <v>108</v>
      </c>
      <c r="F208" s="22">
        <v>2</v>
      </c>
      <c r="G208" s="71" t="str">
        <f t="shared" si="48"/>
        <v>108-2</v>
      </c>
      <c r="H208" s="70">
        <v>18</v>
      </c>
      <c r="I208" s="70">
        <v>40</v>
      </c>
      <c r="J208" s="72" t="str">
        <f>IF(((VLOOKUP($G208,Depth_Lookup!$A$3:$J$415,9,FALSE))-(I208/100))&gt;=0,"Good","Too Long")</f>
        <v>Good</v>
      </c>
      <c r="K208" s="73">
        <f>(VLOOKUP($G208,Depth_Lookup!$A$3:$J$415,10,FALSE))+(H208/100)</f>
        <v>297.70999999999998</v>
      </c>
      <c r="L208" s="73">
        <f>(VLOOKUP($G208,Depth_Lookup!$A$3:$J$415,10,FALSE))+(I208/100)</f>
        <v>297.92999999999995</v>
      </c>
      <c r="M208" s="74"/>
      <c r="N208" s="74"/>
      <c r="O208" s="72" t="e">
        <f>VLOOKUP(N208,[1]definitions_list_lookup!AB$12:AC$17,2,FALSE)</f>
        <v>#N/A</v>
      </c>
      <c r="P208" s="75"/>
      <c r="Q208" s="72"/>
      <c r="R208" s="76"/>
      <c r="S208" s="77"/>
      <c r="T208" s="78"/>
      <c r="U208" s="72" t="e">
        <f>VLOOKUP(T208,[1]definitions_list_lookup!$AT218:$AU220,2,FALSE)</f>
        <v>#N/A</v>
      </c>
      <c r="V208" s="74"/>
      <c r="W208" s="79"/>
      <c r="X208" s="80" t="s">
        <v>1056</v>
      </c>
      <c r="Y208" s="81">
        <f>VLOOKUP(X208,[1]definitions_list_lookup!$AB$20:$AC$25,2,FALSE)</f>
        <v>1</v>
      </c>
      <c r="Z208" s="80" t="s">
        <v>915</v>
      </c>
      <c r="AA208" s="81">
        <f>VLOOKUP(Z208,[1]definitions_list_lookup!$AT$3:$AU$5,2,FALSE)</f>
        <v>1</v>
      </c>
      <c r="AB208" s="80"/>
      <c r="AC208" s="80"/>
      <c r="AD208" s="82"/>
      <c r="AE208" s="82"/>
      <c r="AF208" s="82"/>
      <c r="AG208" s="82"/>
      <c r="AH208" s="77">
        <v>19</v>
      </c>
      <c r="AI208" s="77">
        <v>270</v>
      </c>
      <c r="AJ208" s="77">
        <v>14</v>
      </c>
      <c r="AK208" s="77">
        <v>0</v>
      </c>
      <c r="AL208" s="70">
        <f t="shared" si="57"/>
        <v>125.90833863293102</v>
      </c>
      <c r="AM208" s="70">
        <f t="shared" si="58"/>
        <v>125.90833863293102</v>
      </c>
      <c r="AN208" s="70">
        <f t="shared" si="59"/>
        <v>66.968744914572355</v>
      </c>
      <c r="AO208" s="70">
        <f t="shared" si="60"/>
        <v>215.90833863293102</v>
      </c>
      <c r="AP208" s="70">
        <f t="shared" si="61"/>
        <v>23.031255085427645</v>
      </c>
      <c r="AQ208" s="83">
        <f t="shared" si="63"/>
        <v>305.90833863293102</v>
      </c>
      <c r="AR208" s="83">
        <f t="shared" si="62"/>
        <v>23.031255085427645</v>
      </c>
    </row>
    <row r="209" spans="1:44" ht="15">
      <c r="A209"/>
      <c r="B209" s="70" t="s">
        <v>1101</v>
      </c>
      <c r="C209"/>
      <c r="D209" s="70" t="s">
        <v>1100</v>
      </c>
      <c r="E209" s="22">
        <v>108</v>
      </c>
      <c r="F209" s="22">
        <v>4</v>
      </c>
      <c r="G209" s="71" t="str">
        <f t="shared" si="48"/>
        <v>108-4</v>
      </c>
      <c r="H209" s="70">
        <v>56</v>
      </c>
      <c r="I209" s="70">
        <v>84</v>
      </c>
      <c r="J209" s="72" t="str">
        <f>IF(((VLOOKUP($G209,Depth_Lookup!$A$3:$J$415,9,FALSE))-(I209/100))&gt;=0,"Good","Too Long")</f>
        <v>Good</v>
      </c>
      <c r="K209" s="73">
        <f>(VLOOKUP($G209,Depth_Lookup!$A$3:$J$415,10,FALSE))+(H209/100)</f>
        <v>299.47500000000002</v>
      </c>
      <c r="L209" s="73">
        <f>(VLOOKUP($G209,Depth_Lookup!$A$3:$J$415,10,FALSE))+(I209/100)</f>
        <v>299.755</v>
      </c>
      <c r="M209" s="74"/>
      <c r="N209" s="74"/>
      <c r="O209" s="72" t="e">
        <f>VLOOKUP(N209,[1]definitions_list_lookup!AB$12:AC$17,2,FALSE)</f>
        <v>#N/A</v>
      </c>
      <c r="P209" s="75"/>
      <c r="Q209" s="72"/>
      <c r="R209" s="76"/>
      <c r="S209" s="77"/>
      <c r="T209" s="78"/>
      <c r="U209" s="72" t="e">
        <f>VLOOKUP(T209,[1]definitions_list_lookup!$AT219:$AU221,2,FALSE)</f>
        <v>#N/A</v>
      </c>
      <c r="V209" s="74"/>
      <c r="W209" s="79"/>
      <c r="X209" s="80" t="s">
        <v>1056</v>
      </c>
      <c r="Y209" s="81">
        <f>VLOOKUP(X209,[1]definitions_list_lookup!$AB$20:$AC$25,2,FALSE)</f>
        <v>1</v>
      </c>
      <c r="Z209" s="80" t="s">
        <v>889</v>
      </c>
      <c r="AA209" s="81">
        <f>VLOOKUP(Z209,[1]definitions_list_lookup!$AT$3:$AU$5,2,FALSE)</f>
        <v>0</v>
      </c>
      <c r="AB209" s="80"/>
      <c r="AC209" s="80"/>
      <c r="AD209" s="82"/>
      <c r="AE209" s="82"/>
      <c r="AF209" s="82"/>
      <c r="AG209" s="82"/>
      <c r="AH209" s="77">
        <v>17</v>
      </c>
      <c r="AI209" s="77">
        <v>270</v>
      </c>
      <c r="AJ209" s="77">
        <v>8</v>
      </c>
      <c r="AK209" s="77">
        <v>0</v>
      </c>
      <c r="AL209" s="70">
        <f t="shared" si="57"/>
        <v>114.68769109748257</v>
      </c>
      <c r="AM209" s="70">
        <f t="shared" si="58"/>
        <v>114.68769109748257</v>
      </c>
      <c r="AN209" s="70">
        <f t="shared" si="59"/>
        <v>71.402622892789211</v>
      </c>
      <c r="AO209" s="70">
        <f t="shared" si="60"/>
        <v>204.68769109748257</v>
      </c>
      <c r="AP209" s="70">
        <f t="shared" si="61"/>
        <v>18.597377107210789</v>
      </c>
      <c r="AQ209" s="83">
        <f t="shared" si="63"/>
        <v>294.68769109748257</v>
      </c>
      <c r="AR209" s="83">
        <f t="shared" si="62"/>
        <v>18.597377107210789</v>
      </c>
    </row>
    <row r="210" spans="1:44" ht="15">
      <c r="A210"/>
      <c r="B210" s="70" t="s">
        <v>1101</v>
      </c>
      <c r="C210"/>
      <c r="D210" s="70" t="s">
        <v>1100</v>
      </c>
      <c r="E210" s="22">
        <v>109</v>
      </c>
      <c r="F210" s="22">
        <v>1</v>
      </c>
      <c r="G210" s="71" t="str">
        <f t="shared" si="48"/>
        <v>109-1</v>
      </c>
      <c r="H210" s="70">
        <v>18</v>
      </c>
      <c r="I210" s="70">
        <v>42</v>
      </c>
      <c r="J210" s="72" t="str">
        <f>IF(((VLOOKUP($G210,Depth_Lookup!$A$3:$J$415,9,FALSE))-(I210/100))&gt;=0,"Good","Too Long")</f>
        <v>Good</v>
      </c>
      <c r="K210" s="73">
        <f>(VLOOKUP($G210,Depth_Lookup!$A$3:$J$415,10,FALSE))+(H210/100)</f>
        <v>299.88</v>
      </c>
      <c r="L210" s="73">
        <f>(VLOOKUP($G210,Depth_Lookup!$A$3:$J$415,10,FALSE))+(I210/100)</f>
        <v>300.12</v>
      </c>
      <c r="M210" s="74"/>
      <c r="N210" s="74"/>
      <c r="O210" s="72" t="e">
        <f>VLOOKUP(N210,[1]definitions_list_lookup!AB$12:AC$17,2,FALSE)</f>
        <v>#N/A</v>
      </c>
      <c r="P210" s="75"/>
      <c r="Q210" s="72"/>
      <c r="R210" s="76"/>
      <c r="S210" s="77"/>
      <c r="T210" s="78"/>
      <c r="U210" s="72" t="e">
        <f>VLOOKUP(T210,[1]definitions_list_lookup!$AT220:$AU222,2,FALSE)</f>
        <v>#N/A</v>
      </c>
      <c r="V210" s="74"/>
      <c r="W210" s="79"/>
      <c r="X210" s="80" t="s">
        <v>1056</v>
      </c>
      <c r="Y210" s="81">
        <f>VLOOKUP(X210,[1]definitions_list_lookup!$AB$20:$AC$25,2,FALSE)</f>
        <v>1</v>
      </c>
      <c r="Z210" s="80" t="s">
        <v>889</v>
      </c>
      <c r="AA210" s="81">
        <f>VLOOKUP(Z210,[1]definitions_list_lookup!$AT$3:$AU$5,2,FALSE)</f>
        <v>0</v>
      </c>
      <c r="AB210" s="80"/>
      <c r="AC210" s="80"/>
      <c r="AD210" s="82"/>
      <c r="AE210" s="82"/>
      <c r="AF210" s="82"/>
      <c r="AG210" s="82"/>
      <c r="AH210" s="77">
        <v>34</v>
      </c>
      <c r="AI210" s="77">
        <v>270</v>
      </c>
      <c r="AJ210" s="77">
        <v>17</v>
      </c>
      <c r="AK210" s="77">
        <v>180</v>
      </c>
      <c r="AL210" s="70">
        <f t="shared" si="57"/>
        <v>65.616906439149489</v>
      </c>
      <c r="AM210" s="70">
        <f t="shared" si="58"/>
        <v>65.616906439149489</v>
      </c>
      <c r="AN210" s="70">
        <f t="shared" si="59"/>
        <v>53.477735102832597</v>
      </c>
      <c r="AO210" s="70">
        <f t="shared" si="60"/>
        <v>155.61690643914949</v>
      </c>
      <c r="AP210" s="70">
        <f t="shared" si="61"/>
        <v>36.522264897167403</v>
      </c>
      <c r="AQ210" s="83">
        <f t="shared" si="63"/>
        <v>245.61690643914949</v>
      </c>
      <c r="AR210" s="83">
        <f t="shared" si="62"/>
        <v>36.522264897167403</v>
      </c>
    </row>
    <row r="211" spans="1:44" ht="15">
      <c r="A211"/>
      <c r="B211" s="70" t="s">
        <v>1101</v>
      </c>
      <c r="C211"/>
      <c r="D211" s="70" t="s">
        <v>1100</v>
      </c>
      <c r="E211" s="22">
        <v>109</v>
      </c>
      <c r="F211" s="22">
        <v>3</v>
      </c>
      <c r="G211" s="71" t="str">
        <f t="shared" si="48"/>
        <v>109-3</v>
      </c>
      <c r="H211" s="70">
        <v>77</v>
      </c>
      <c r="I211" s="70">
        <v>88</v>
      </c>
      <c r="J211" s="72" t="str">
        <f>IF(((VLOOKUP($G211,Depth_Lookup!$A$3:$J$415,9,FALSE))-(I211/100))&gt;=0,"Good","Too Long")</f>
        <v>Good</v>
      </c>
      <c r="K211" s="73">
        <f>(VLOOKUP($G211,Depth_Lookup!$A$3:$J$415,10,FALSE))+(H211/100)</f>
        <v>301.7</v>
      </c>
      <c r="L211" s="73">
        <f>(VLOOKUP($G211,Depth_Lookup!$A$3:$J$415,10,FALSE))+(I211/100)</f>
        <v>301.81</v>
      </c>
      <c r="M211" s="74"/>
      <c r="N211" s="74"/>
      <c r="O211" s="72" t="e">
        <f>VLOOKUP(N211,[1]definitions_list_lookup!AB$12:AC$17,2,FALSE)</f>
        <v>#N/A</v>
      </c>
      <c r="P211" s="75"/>
      <c r="Q211" s="72"/>
      <c r="R211" s="76"/>
      <c r="S211" s="77"/>
      <c r="T211" s="78"/>
      <c r="U211" s="72" t="e">
        <f>VLOOKUP(T211,[1]definitions_list_lookup!$AT221:$AU223,2,FALSE)</f>
        <v>#N/A</v>
      </c>
      <c r="V211" s="74"/>
      <c r="W211" s="79"/>
      <c r="X211" s="80" t="s">
        <v>1056</v>
      </c>
      <c r="Y211" s="81">
        <f>VLOOKUP(X211,[1]definitions_list_lookup!$AB$20:$AC$25,2,FALSE)</f>
        <v>1</v>
      </c>
      <c r="Z211" s="80" t="s">
        <v>915</v>
      </c>
      <c r="AA211" s="81">
        <f>VLOOKUP(Z211,[1]definitions_list_lookup!$AT$3:$AU$5,2,FALSE)</f>
        <v>1</v>
      </c>
      <c r="AB211" s="80"/>
      <c r="AC211" s="80"/>
      <c r="AD211" s="82"/>
      <c r="AE211" s="82"/>
      <c r="AF211" s="82"/>
      <c r="AG211" s="82"/>
      <c r="AH211" s="77">
        <v>17</v>
      </c>
      <c r="AI211" s="77">
        <v>270</v>
      </c>
      <c r="AJ211" s="77">
        <v>2</v>
      </c>
      <c r="AK211" s="77">
        <v>180</v>
      </c>
      <c r="AL211" s="70">
        <f t="shared" si="57"/>
        <v>83.483875839957591</v>
      </c>
      <c r="AM211" s="70">
        <f t="shared" si="58"/>
        <v>83.483875839957591</v>
      </c>
      <c r="AN211" s="70">
        <f t="shared" si="59"/>
        <v>72.895897190622293</v>
      </c>
      <c r="AO211" s="70">
        <f t="shared" si="60"/>
        <v>173.48387583995759</v>
      </c>
      <c r="AP211" s="70">
        <f t="shared" si="61"/>
        <v>17.104102809377707</v>
      </c>
      <c r="AQ211" s="83">
        <f t="shared" si="63"/>
        <v>263.48387583995759</v>
      </c>
      <c r="AR211" s="83">
        <f t="shared" si="62"/>
        <v>17.104102809377707</v>
      </c>
    </row>
    <row r="212" spans="1:44" ht="15">
      <c r="A212"/>
      <c r="B212" s="70" t="s">
        <v>1101</v>
      </c>
      <c r="C212"/>
      <c r="D212" s="70" t="s">
        <v>1100</v>
      </c>
      <c r="E212" s="22">
        <v>109</v>
      </c>
      <c r="F212" s="22">
        <v>4</v>
      </c>
      <c r="G212" s="71" t="str">
        <f t="shared" si="48"/>
        <v>109-4</v>
      </c>
      <c r="H212" s="70">
        <v>49</v>
      </c>
      <c r="I212" s="70">
        <v>92</v>
      </c>
      <c r="J212" s="72" t="str">
        <f>IF(((VLOOKUP($G212,Depth_Lookup!$A$3:$J$415,9,FALSE))-(I212/100))&gt;=0,"Good","Too Long")</f>
        <v>Good</v>
      </c>
      <c r="K212" s="73">
        <f>(VLOOKUP($G212,Depth_Lookup!$A$3:$J$415,10,FALSE))+(H212/100)</f>
        <v>302.32</v>
      </c>
      <c r="L212" s="73">
        <f>(VLOOKUP($G212,Depth_Lookup!$A$3:$J$415,10,FALSE))+(I212/100)</f>
        <v>302.75</v>
      </c>
      <c r="M212" s="74"/>
      <c r="N212" s="74"/>
      <c r="O212" s="72" t="e">
        <f>VLOOKUP(N212,[1]definitions_list_lookup!AB$12:AC$17,2,FALSE)</f>
        <v>#N/A</v>
      </c>
      <c r="P212" s="75"/>
      <c r="Q212" s="72"/>
      <c r="R212" s="76"/>
      <c r="S212" s="77"/>
      <c r="T212" s="78"/>
      <c r="U212" s="72" t="e">
        <f>VLOOKUP(T212,[1]definitions_list_lookup!$AT222:$AU224,2,FALSE)</f>
        <v>#N/A</v>
      </c>
      <c r="V212" s="74"/>
      <c r="W212" s="79"/>
      <c r="X212" s="80" t="s">
        <v>1056</v>
      </c>
      <c r="Y212" s="81">
        <f>VLOOKUP(X212,[1]definitions_list_lookup!$AB$20:$AC$25,2,FALSE)</f>
        <v>1</v>
      </c>
      <c r="Z212" s="80" t="s">
        <v>915</v>
      </c>
      <c r="AA212" s="81">
        <f>VLOOKUP(Z212,[1]definitions_list_lookup!$AT$3:$AU$5,2,FALSE)</f>
        <v>1</v>
      </c>
      <c r="AB212" s="80"/>
      <c r="AC212" s="80"/>
      <c r="AD212" s="82"/>
      <c r="AE212" s="82"/>
      <c r="AF212" s="82"/>
      <c r="AG212" s="82"/>
      <c r="AH212" s="77">
        <v>16</v>
      </c>
      <c r="AI212" s="77">
        <v>270</v>
      </c>
      <c r="AJ212" s="77">
        <v>25</v>
      </c>
      <c r="AK212" s="77">
        <v>0</v>
      </c>
      <c r="AL212" s="70">
        <f t="shared" si="57"/>
        <v>148.41149986654995</v>
      </c>
      <c r="AM212" s="70">
        <f t="shared" si="58"/>
        <v>148.41149986654995</v>
      </c>
      <c r="AN212" s="70">
        <f t="shared" si="59"/>
        <v>61.302938815730947</v>
      </c>
      <c r="AO212" s="70">
        <f t="shared" si="60"/>
        <v>238.41149986654995</v>
      </c>
      <c r="AP212" s="70">
        <f t="shared" si="61"/>
        <v>28.697061184269053</v>
      </c>
      <c r="AQ212" s="83">
        <f t="shared" si="63"/>
        <v>328.41149986654995</v>
      </c>
      <c r="AR212" s="83">
        <f t="shared" si="62"/>
        <v>28.697061184269053</v>
      </c>
    </row>
  </sheetData>
  <phoneticPr fontId="3"/>
  <conditionalFormatting sqref="J2:J212">
    <cfRule type="cellIs" dxfId="1" priority="3" operator="equal">
      <formula>"Too Long"</formula>
    </cfRule>
  </conditionalFormatting>
  <conditionalFormatting sqref="J3:J212">
    <cfRule type="cellIs" dxfId="0" priority="1" operator="equal">
      <formula>"Good"</formula>
    </cfRule>
  </conditionalFormatting>
  <dataValidations count="2">
    <dataValidation type="list" errorStyle="warning" showErrorMessage="1" sqref="T3:T212">
      <formula1>Quality_name</formula1>
    </dataValidation>
    <dataValidation type="list" errorStyle="warning" showErrorMessage="1" sqref="R3:R212">
      <formula1>CP_boundary</formula1>
    </dataValidation>
  </dataValidation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'[2]definitions_list_lookup]\Users\michiken\Desktop\180806\'!#REF!</xm:f>
          </x14:formula1>
          <xm:sqref>S3:S212</xm:sqref>
        </x14:dataValidation>
        <x14:dataValidation type="list" allowBlank="1" showInputMessage="1" showErrorMessage="1">
          <x14:formula1>
            <xm:f>definitions_list_lookup!$AT$3:$AT$5</xm:f>
          </x14:formula1>
          <xm:sqref>Z3:Z212</xm:sqref>
        </x14:dataValidation>
        <x14:dataValidation type="list" allowBlank="1" showInputMessage="1" showErrorMessage="1">
          <x14:formula1>
            <xm:f>definitions_list_lookup!$AB$20:$AB$25</xm:f>
          </x14:formula1>
          <xm:sqref>X3:X212</xm:sqref>
        </x14:dataValidation>
        <x14:dataValidation type="list" allowBlank="1" showInputMessage="1" showErrorMessage="1">
          <x14:formula1>
            <xm:f>definitions_list_lookup!$AW$3:$AW$11</xm:f>
          </x14:formula1>
          <xm:sqref>AB3:AB212</xm:sqref>
        </x14:dataValidation>
        <x14:dataValidation type="list" errorStyle="warning" showErrorMessage="1">
          <x14:formula1>
            <xm:f>definitions_list_lookup!$AB$3:$AB$7</xm:f>
          </x14:formula1>
          <xm:sqref>M3:M212</xm:sqref>
        </x14:dataValidation>
        <x14:dataValidation type="list" errorStyle="warning" showErrorMessage="1">
          <x14:formula1>
            <xm:f>definitions_list_lookup!$AB$12:$AB$17</xm:f>
          </x14:formula1>
          <xm:sqref>N3:N212</xm:sqref>
        </x14:dataValidation>
        <x14:dataValidation type="list" errorStyle="warning" showErrorMessage="1">
          <x14:formula1>
            <xm:f>definitions_list_lookup!$AT$3:$AT$5</xm:f>
          </x14:formula1>
          <xm:sqref>P3:P212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6"/>
  <sheetViews>
    <sheetView topLeftCell="A402" workbookViewId="0">
      <selection activeCell="L20" sqref="L20"/>
    </sheetView>
  </sheetViews>
  <sheetFormatPr baseColWidth="10" defaultColWidth="8.83203125" defaultRowHeight="15" x14ac:dyDescent="0"/>
  <cols>
    <col min="1" max="1" width="8.83203125" style="1"/>
    <col min="2" max="2" width="10.83203125" style="2" hidden="1" customWidth="1"/>
    <col min="3" max="7" width="10.83203125" style="3" hidden="1" customWidth="1"/>
    <col min="8" max="8" width="23.1640625" style="4" hidden="1" customWidth="1"/>
    <col min="9" max="9" width="9.5" style="17" bestFit="1" customWidth="1"/>
    <col min="10" max="10" width="9.5" style="18" bestFit="1" customWidth="1"/>
  </cols>
  <sheetData>
    <row r="1" spans="1:1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4">
        <v>8</v>
      </c>
      <c r="I1" s="5">
        <v>9</v>
      </c>
      <c r="J1" s="6">
        <v>10</v>
      </c>
    </row>
    <row r="2" spans="1:10" ht="46" thickBo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7" t="s">
        <v>7</v>
      </c>
      <c r="I2" s="8" t="s">
        <v>8</v>
      </c>
      <c r="J2" s="9" t="s">
        <v>9</v>
      </c>
    </row>
    <row r="3" spans="1:10" ht="16" thickTop="1">
      <c r="A3" s="1" t="s">
        <v>10</v>
      </c>
      <c r="B3" s="2">
        <v>5057</v>
      </c>
      <c r="C3" s="3">
        <v>10</v>
      </c>
      <c r="D3" s="3" t="s">
        <v>11</v>
      </c>
      <c r="E3" s="3">
        <v>1</v>
      </c>
      <c r="F3" s="3" t="s">
        <v>12</v>
      </c>
      <c r="G3" s="3">
        <v>1</v>
      </c>
      <c r="H3" s="10" t="s">
        <v>13</v>
      </c>
      <c r="I3" s="11">
        <v>0.61</v>
      </c>
      <c r="J3" s="12">
        <v>0</v>
      </c>
    </row>
    <row r="4" spans="1:10">
      <c r="A4" s="1" t="s">
        <v>14</v>
      </c>
      <c r="B4" s="2">
        <v>5057</v>
      </c>
      <c r="C4" s="3">
        <v>10</v>
      </c>
      <c r="D4" s="3" t="s">
        <v>11</v>
      </c>
      <c r="E4" s="3">
        <v>1</v>
      </c>
      <c r="F4" s="3" t="s">
        <v>12</v>
      </c>
      <c r="G4" s="3">
        <v>2</v>
      </c>
      <c r="H4" s="10" t="s">
        <v>15</v>
      </c>
      <c r="I4" s="11">
        <v>0.51</v>
      </c>
      <c r="J4" s="12">
        <v>0.61</v>
      </c>
    </row>
    <row r="5" spans="1:10">
      <c r="A5" s="1" t="s">
        <v>16</v>
      </c>
      <c r="B5" s="2">
        <v>5057</v>
      </c>
      <c r="C5" s="3">
        <v>10</v>
      </c>
      <c r="D5" s="3" t="s">
        <v>11</v>
      </c>
      <c r="E5" s="3">
        <v>1</v>
      </c>
      <c r="F5" s="3" t="s">
        <v>12</v>
      </c>
      <c r="G5" s="3">
        <v>3</v>
      </c>
      <c r="H5" s="10" t="s">
        <v>17</v>
      </c>
      <c r="I5" s="11">
        <v>0.95499999999999996</v>
      </c>
      <c r="J5" s="12">
        <v>1.1200000000000001</v>
      </c>
    </row>
    <row r="6" spans="1:10">
      <c r="A6" s="1" t="s">
        <v>18</v>
      </c>
      <c r="B6" s="2">
        <v>5057</v>
      </c>
      <c r="C6" s="3">
        <v>10</v>
      </c>
      <c r="D6" s="3" t="s">
        <v>11</v>
      </c>
      <c r="E6" s="3">
        <v>1</v>
      </c>
      <c r="F6" s="3" t="s">
        <v>12</v>
      </c>
      <c r="G6" s="3">
        <v>4</v>
      </c>
      <c r="H6" s="10" t="s">
        <v>19</v>
      </c>
      <c r="I6" s="11">
        <v>0.44500000000000001</v>
      </c>
      <c r="J6" s="12">
        <v>2.0750000000000002</v>
      </c>
    </row>
    <row r="7" spans="1:10">
      <c r="A7" s="1" t="s">
        <v>20</v>
      </c>
      <c r="B7" s="13">
        <v>5057</v>
      </c>
      <c r="C7" s="3">
        <v>10</v>
      </c>
      <c r="D7" s="3" t="s">
        <v>11</v>
      </c>
      <c r="E7" s="3">
        <v>2</v>
      </c>
      <c r="F7" s="3" t="s">
        <v>12</v>
      </c>
      <c r="G7" s="3">
        <v>1</v>
      </c>
      <c r="H7" s="10" t="s">
        <v>21</v>
      </c>
      <c r="I7" s="11">
        <v>0.9</v>
      </c>
      <c r="J7" s="12">
        <v>2.7</v>
      </c>
    </row>
    <row r="8" spans="1:10">
      <c r="A8" s="1" t="s">
        <v>22</v>
      </c>
      <c r="B8" s="2">
        <v>5057</v>
      </c>
      <c r="C8" s="3">
        <v>10</v>
      </c>
      <c r="D8" s="3" t="s">
        <v>11</v>
      </c>
      <c r="E8" s="3">
        <v>2</v>
      </c>
      <c r="F8" s="3" t="s">
        <v>12</v>
      </c>
      <c r="G8" s="3">
        <v>2</v>
      </c>
      <c r="H8" s="10" t="s">
        <v>23</v>
      </c>
      <c r="I8" s="11">
        <v>0.88</v>
      </c>
      <c r="J8" s="12">
        <v>3.6</v>
      </c>
    </row>
    <row r="9" spans="1:10">
      <c r="A9" s="1" t="s">
        <v>24</v>
      </c>
      <c r="B9" s="2">
        <v>5057</v>
      </c>
      <c r="C9" s="3">
        <v>10</v>
      </c>
      <c r="D9" s="3" t="s">
        <v>11</v>
      </c>
      <c r="E9" s="3">
        <v>2</v>
      </c>
      <c r="F9" s="3" t="s">
        <v>12</v>
      </c>
      <c r="G9" s="3">
        <v>3</v>
      </c>
      <c r="H9" s="10" t="s">
        <v>25</v>
      </c>
      <c r="I9" s="11">
        <v>0.79500000000000004</v>
      </c>
      <c r="J9" s="12">
        <v>4.4800000000000004</v>
      </c>
    </row>
    <row r="10" spans="1:10">
      <c r="A10" s="1" t="s">
        <v>26</v>
      </c>
      <c r="B10" s="2">
        <v>5057</v>
      </c>
      <c r="C10" s="3">
        <v>10</v>
      </c>
      <c r="D10" s="3" t="s">
        <v>11</v>
      </c>
      <c r="E10" s="3">
        <v>3</v>
      </c>
      <c r="F10" s="3" t="s">
        <v>12</v>
      </c>
      <c r="G10" s="3">
        <v>1</v>
      </c>
      <c r="H10" s="10" t="s">
        <v>27</v>
      </c>
      <c r="I10" s="11">
        <v>0.81499999999999995</v>
      </c>
      <c r="J10" s="12">
        <v>4.9000000000000004</v>
      </c>
    </row>
    <row r="11" spans="1:10">
      <c r="A11" s="1" t="s">
        <v>28</v>
      </c>
      <c r="B11" s="2">
        <v>5057</v>
      </c>
      <c r="C11" s="3">
        <v>10</v>
      </c>
      <c r="D11" s="3" t="s">
        <v>11</v>
      </c>
      <c r="E11" s="3">
        <v>4</v>
      </c>
      <c r="F11" s="3" t="s">
        <v>12</v>
      </c>
      <c r="G11" s="3">
        <v>1</v>
      </c>
      <c r="H11" s="10" t="s">
        <v>29</v>
      </c>
      <c r="I11" s="11">
        <v>0.64</v>
      </c>
      <c r="J11" s="12">
        <v>5.7</v>
      </c>
    </row>
    <row r="12" spans="1:10">
      <c r="A12" s="1" t="s">
        <v>30</v>
      </c>
      <c r="B12" s="2">
        <v>5057</v>
      </c>
      <c r="C12" s="3">
        <v>10</v>
      </c>
      <c r="D12" s="3" t="s">
        <v>11</v>
      </c>
      <c r="E12" s="3">
        <v>4</v>
      </c>
      <c r="F12" s="3" t="s">
        <v>12</v>
      </c>
      <c r="G12" s="3">
        <v>2</v>
      </c>
      <c r="H12" s="10" t="s">
        <v>31</v>
      </c>
      <c r="I12" s="11">
        <v>0.94499999999999995</v>
      </c>
      <c r="J12" s="12">
        <v>6.34</v>
      </c>
    </row>
    <row r="13" spans="1:10">
      <c r="A13" s="1" t="s">
        <v>32</v>
      </c>
      <c r="B13" s="2">
        <v>5057</v>
      </c>
      <c r="C13" s="3">
        <v>10</v>
      </c>
      <c r="D13" s="3" t="s">
        <v>11</v>
      </c>
      <c r="E13" s="3">
        <v>4</v>
      </c>
      <c r="F13" s="3" t="s">
        <v>12</v>
      </c>
      <c r="G13" s="3">
        <v>3</v>
      </c>
      <c r="H13" s="10" t="s">
        <v>33</v>
      </c>
      <c r="I13" s="11">
        <v>0.91</v>
      </c>
      <c r="J13" s="12">
        <v>7.2850000000000001</v>
      </c>
    </row>
    <row r="14" spans="1:10">
      <c r="A14" s="1" t="s">
        <v>34</v>
      </c>
      <c r="B14" s="2">
        <v>5057</v>
      </c>
      <c r="C14" s="3">
        <v>10</v>
      </c>
      <c r="D14" s="3" t="s">
        <v>11</v>
      </c>
      <c r="E14" s="3">
        <v>4</v>
      </c>
      <c r="F14" s="3" t="s">
        <v>12</v>
      </c>
      <c r="G14" s="3">
        <v>4</v>
      </c>
      <c r="H14" s="10" t="s">
        <v>35</v>
      </c>
      <c r="I14" s="11">
        <v>0.70499999999999996</v>
      </c>
      <c r="J14" s="12">
        <v>8.1950000000000003</v>
      </c>
    </row>
    <row r="15" spans="1:10">
      <c r="A15" s="1" t="s">
        <v>36</v>
      </c>
      <c r="B15" s="2">
        <v>5057</v>
      </c>
      <c r="C15" s="3">
        <v>10</v>
      </c>
      <c r="D15" s="3" t="s">
        <v>11</v>
      </c>
      <c r="E15" s="3">
        <v>5</v>
      </c>
      <c r="F15" s="3" t="s">
        <v>12</v>
      </c>
      <c r="G15" s="3">
        <v>1</v>
      </c>
      <c r="H15" s="10" t="s">
        <v>37</v>
      </c>
      <c r="I15" s="11">
        <v>0.97</v>
      </c>
      <c r="J15" s="12">
        <v>8.6999999999999993</v>
      </c>
    </row>
    <row r="16" spans="1:10">
      <c r="A16" s="1" t="s">
        <v>38</v>
      </c>
      <c r="B16" s="2">
        <v>5057</v>
      </c>
      <c r="C16" s="3">
        <v>10</v>
      </c>
      <c r="D16" s="3" t="s">
        <v>11</v>
      </c>
      <c r="E16" s="3">
        <v>5</v>
      </c>
      <c r="F16" s="3" t="s">
        <v>12</v>
      </c>
      <c r="G16" s="3">
        <v>2</v>
      </c>
      <c r="H16" s="10" t="s">
        <v>39</v>
      </c>
      <c r="I16" s="11">
        <v>0.61499999999999999</v>
      </c>
      <c r="J16" s="12">
        <v>9.67</v>
      </c>
    </row>
    <row r="17" spans="1:10">
      <c r="A17" s="1" t="s">
        <v>40</v>
      </c>
      <c r="B17" s="2">
        <v>5057</v>
      </c>
      <c r="C17" s="3">
        <v>10</v>
      </c>
      <c r="D17" s="3" t="s">
        <v>11</v>
      </c>
      <c r="E17" s="3">
        <v>5</v>
      </c>
      <c r="F17" s="3" t="s">
        <v>12</v>
      </c>
      <c r="G17" s="3">
        <v>3</v>
      </c>
      <c r="H17" s="10" t="s">
        <v>41</v>
      </c>
      <c r="I17" s="11">
        <v>0.61</v>
      </c>
      <c r="J17" s="12">
        <v>10.285</v>
      </c>
    </row>
    <row r="18" spans="1:10">
      <c r="A18" s="1" t="s">
        <v>42</v>
      </c>
      <c r="B18" s="13">
        <v>5057</v>
      </c>
      <c r="C18" s="3">
        <v>10</v>
      </c>
      <c r="D18" s="3" t="s">
        <v>11</v>
      </c>
      <c r="E18" s="3">
        <v>5</v>
      </c>
      <c r="F18" s="3" t="s">
        <v>12</v>
      </c>
      <c r="G18" s="3">
        <v>4</v>
      </c>
      <c r="H18" s="10" t="s">
        <v>43</v>
      </c>
      <c r="I18" s="11">
        <v>0.82</v>
      </c>
      <c r="J18" s="12">
        <v>10.895</v>
      </c>
    </row>
    <row r="19" spans="1:10">
      <c r="A19" s="1" t="s">
        <v>44</v>
      </c>
      <c r="B19" s="2">
        <v>5057</v>
      </c>
      <c r="C19" s="3">
        <v>10</v>
      </c>
      <c r="D19" s="3" t="s">
        <v>11</v>
      </c>
      <c r="E19" s="3">
        <v>6</v>
      </c>
      <c r="F19" s="3" t="s">
        <v>12</v>
      </c>
      <c r="G19" s="3">
        <v>1</v>
      </c>
      <c r="H19" s="10" t="s">
        <v>45</v>
      </c>
      <c r="I19" s="11">
        <v>0.80500000000000005</v>
      </c>
      <c r="J19" s="12">
        <v>11.7</v>
      </c>
    </row>
    <row r="20" spans="1:10">
      <c r="A20" s="1" t="s">
        <v>46</v>
      </c>
      <c r="B20" s="2">
        <v>5057</v>
      </c>
      <c r="C20" s="3">
        <v>10</v>
      </c>
      <c r="D20" s="3" t="s">
        <v>11</v>
      </c>
      <c r="E20" s="3">
        <v>6</v>
      </c>
      <c r="F20" s="3" t="s">
        <v>12</v>
      </c>
      <c r="G20" s="3">
        <v>2</v>
      </c>
      <c r="H20" s="10" t="s">
        <v>47</v>
      </c>
      <c r="I20" s="11">
        <v>0.72</v>
      </c>
      <c r="J20" s="12">
        <v>12.505000000000001</v>
      </c>
    </row>
    <row r="21" spans="1:10">
      <c r="A21" s="1" t="s">
        <v>48</v>
      </c>
      <c r="B21" s="2">
        <v>5057</v>
      </c>
      <c r="C21" s="3">
        <v>10</v>
      </c>
      <c r="D21" s="3" t="s">
        <v>11</v>
      </c>
      <c r="E21" s="3">
        <v>6</v>
      </c>
      <c r="F21" s="3" t="s">
        <v>12</v>
      </c>
      <c r="G21" s="3">
        <v>3</v>
      </c>
      <c r="H21" s="10" t="s">
        <v>49</v>
      </c>
      <c r="I21" s="11">
        <v>0.83</v>
      </c>
      <c r="J21" s="12">
        <v>13.225</v>
      </c>
    </row>
    <row r="22" spans="1:10">
      <c r="A22" s="1" t="s">
        <v>50</v>
      </c>
      <c r="B22" s="13">
        <v>5057</v>
      </c>
      <c r="C22" s="3">
        <v>10</v>
      </c>
      <c r="D22" s="3" t="s">
        <v>11</v>
      </c>
      <c r="E22" s="3">
        <v>6</v>
      </c>
      <c r="F22" s="3" t="s">
        <v>12</v>
      </c>
      <c r="G22" s="3">
        <v>4</v>
      </c>
      <c r="H22" s="10" t="s">
        <v>51</v>
      </c>
      <c r="I22" s="11">
        <v>0.75</v>
      </c>
      <c r="J22" s="12">
        <v>14.055</v>
      </c>
    </row>
    <row r="23" spans="1:10">
      <c r="A23" s="1" t="s">
        <v>52</v>
      </c>
      <c r="B23" s="2">
        <v>5057</v>
      </c>
      <c r="C23" s="3">
        <v>10</v>
      </c>
      <c r="D23" s="3" t="s">
        <v>11</v>
      </c>
      <c r="E23" s="3">
        <v>7</v>
      </c>
      <c r="F23" s="3" t="s">
        <v>12</v>
      </c>
      <c r="G23" s="3">
        <v>1</v>
      </c>
      <c r="H23" s="10" t="s">
        <v>53</v>
      </c>
      <c r="I23" s="11">
        <v>0.97</v>
      </c>
      <c r="J23" s="12">
        <v>14.7</v>
      </c>
    </row>
    <row r="24" spans="1:10">
      <c r="A24" s="1" t="s">
        <v>54</v>
      </c>
      <c r="B24" s="2">
        <v>5057</v>
      </c>
      <c r="C24" s="3">
        <v>10</v>
      </c>
      <c r="D24" s="3" t="s">
        <v>11</v>
      </c>
      <c r="E24" s="3">
        <v>7</v>
      </c>
      <c r="F24" s="3" t="s">
        <v>12</v>
      </c>
      <c r="G24" s="3">
        <v>2</v>
      </c>
      <c r="H24" s="10" t="s">
        <v>55</v>
      </c>
      <c r="I24" s="11">
        <v>0.875</v>
      </c>
      <c r="J24" s="12">
        <v>15.67</v>
      </c>
    </row>
    <row r="25" spans="1:10">
      <c r="A25" s="1" t="s">
        <v>56</v>
      </c>
      <c r="B25" s="2">
        <v>5057</v>
      </c>
      <c r="C25" s="3">
        <v>10</v>
      </c>
      <c r="D25" s="3" t="s">
        <v>11</v>
      </c>
      <c r="E25" s="3">
        <v>7</v>
      </c>
      <c r="F25" s="3" t="s">
        <v>12</v>
      </c>
      <c r="G25" s="3">
        <v>3</v>
      </c>
      <c r="H25" s="10" t="s">
        <v>57</v>
      </c>
      <c r="I25" s="11">
        <v>0.89</v>
      </c>
      <c r="J25" s="12">
        <v>16.545000000000002</v>
      </c>
    </row>
    <row r="26" spans="1:10">
      <c r="A26" s="1" t="s">
        <v>58</v>
      </c>
      <c r="B26" s="13">
        <v>5057</v>
      </c>
      <c r="C26" s="3">
        <v>10</v>
      </c>
      <c r="D26" s="3" t="s">
        <v>11</v>
      </c>
      <c r="E26" s="3">
        <v>7</v>
      </c>
      <c r="F26" s="3" t="s">
        <v>12</v>
      </c>
      <c r="G26" s="3">
        <v>4</v>
      </c>
      <c r="H26" s="10" t="s">
        <v>59</v>
      </c>
      <c r="I26" s="11">
        <v>0.45500000000000002</v>
      </c>
      <c r="J26" s="12">
        <v>17.434999999999999</v>
      </c>
    </row>
    <row r="27" spans="1:10">
      <c r="A27" s="1" t="s">
        <v>60</v>
      </c>
      <c r="B27" s="2">
        <v>5057</v>
      </c>
      <c r="C27" s="3">
        <v>10</v>
      </c>
      <c r="D27" s="3" t="s">
        <v>11</v>
      </c>
      <c r="E27" s="3">
        <v>8</v>
      </c>
      <c r="F27" s="3" t="s">
        <v>12</v>
      </c>
      <c r="G27" s="3">
        <v>1</v>
      </c>
      <c r="H27" s="10" t="s">
        <v>61</v>
      </c>
      <c r="I27" s="11">
        <v>0.54</v>
      </c>
      <c r="J27" s="12">
        <v>17.7</v>
      </c>
    </row>
    <row r="28" spans="1:10">
      <c r="A28" s="1" t="s">
        <v>62</v>
      </c>
      <c r="B28" s="2">
        <v>5057</v>
      </c>
      <c r="C28" s="3">
        <v>10</v>
      </c>
      <c r="D28" s="3" t="s">
        <v>11</v>
      </c>
      <c r="E28" s="3">
        <v>8</v>
      </c>
      <c r="F28" s="3" t="s">
        <v>12</v>
      </c>
      <c r="G28" s="3">
        <v>2</v>
      </c>
      <c r="H28" s="10" t="s">
        <v>63</v>
      </c>
      <c r="I28" s="11">
        <v>0.80500000000000005</v>
      </c>
      <c r="J28" s="12">
        <v>18.239999999999998</v>
      </c>
    </row>
    <row r="29" spans="1:10">
      <c r="A29" s="1" t="s">
        <v>64</v>
      </c>
      <c r="B29" s="2">
        <v>5057</v>
      </c>
      <c r="C29" s="3">
        <v>10</v>
      </c>
      <c r="D29" s="3" t="s">
        <v>11</v>
      </c>
      <c r="E29" s="3">
        <v>8</v>
      </c>
      <c r="F29" s="3" t="s">
        <v>12</v>
      </c>
      <c r="G29" s="3">
        <v>3</v>
      </c>
      <c r="H29" s="10" t="s">
        <v>65</v>
      </c>
      <c r="I29" s="11">
        <v>0.84</v>
      </c>
      <c r="J29" s="12">
        <v>19.045000000000002</v>
      </c>
    </row>
    <row r="30" spans="1:10">
      <c r="A30" s="1" t="s">
        <v>66</v>
      </c>
      <c r="B30" s="2">
        <v>5057</v>
      </c>
      <c r="C30" s="3">
        <v>10</v>
      </c>
      <c r="D30" s="3" t="s">
        <v>11</v>
      </c>
      <c r="E30" s="3">
        <v>8</v>
      </c>
      <c r="F30" s="3" t="s">
        <v>12</v>
      </c>
      <c r="G30" s="3">
        <v>4</v>
      </c>
      <c r="H30" s="10" t="s">
        <v>67</v>
      </c>
      <c r="I30" s="11">
        <v>0.96499999999999997</v>
      </c>
      <c r="J30" s="12">
        <v>19.885000000000002</v>
      </c>
    </row>
    <row r="31" spans="1:10">
      <c r="A31" s="1" t="s">
        <v>68</v>
      </c>
      <c r="B31" s="2">
        <v>5057</v>
      </c>
      <c r="C31" s="3">
        <v>10</v>
      </c>
      <c r="D31" s="3" t="s">
        <v>11</v>
      </c>
      <c r="E31" s="3">
        <v>9</v>
      </c>
      <c r="F31" s="3" t="s">
        <v>12</v>
      </c>
      <c r="G31" s="3">
        <v>1</v>
      </c>
      <c r="H31" s="10" t="s">
        <v>69</v>
      </c>
      <c r="I31" s="11">
        <v>0.86</v>
      </c>
      <c r="J31" s="12">
        <v>20.7</v>
      </c>
    </row>
    <row r="32" spans="1:10">
      <c r="A32" s="1" t="s">
        <v>70</v>
      </c>
      <c r="B32" s="2">
        <v>5057</v>
      </c>
      <c r="C32" s="3">
        <v>10</v>
      </c>
      <c r="D32" s="3" t="s">
        <v>11</v>
      </c>
      <c r="E32" s="3">
        <v>9</v>
      </c>
      <c r="F32" s="3" t="s">
        <v>12</v>
      </c>
      <c r="G32" s="3">
        <v>2</v>
      </c>
      <c r="H32" s="10" t="s">
        <v>71</v>
      </c>
      <c r="I32" s="11">
        <v>0.77500000000000002</v>
      </c>
      <c r="J32" s="12">
        <v>21.56</v>
      </c>
    </row>
    <row r="33" spans="1:10">
      <c r="A33" s="1" t="s">
        <v>72</v>
      </c>
      <c r="B33" s="2">
        <v>5057</v>
      </c>
      <c r="C33" s="3">
        <v>10</v>
      </c>
      <c r="D33" s="3" t="s">
        <v>11</v>
      </c>
      <c r="E33" s="3">
        <v>9</v>
      </c>
      <c r="F33" s="3" t="s">
        <v>12</v>
      </c>
      <c r="G33" s="3">
        <v>3</v>
      </c>
      <c r="H33" s="10" t="s">
        <v>73</v>
      </c>
      <c r="I33" s="11">
        <v>0.71</v>
      </c>
      <c r="J33" s="12">
        <v>22.335000000000001</v>
      </c>
    </row>
    <row r="34" spans="1:10">
      <c r="A34" s="1" t="s">
        <v>74</v>
      </c>
      <c r="B34" s="2">
        <v>5057</v>
      </c>
      <c r="C34" s="3">
        <v>10</v>
      </c>
      <c r="D34" s="3" t="s">
        <v>11</v>
      </c>
      <c r="E34" s="3">
        <v>9</v>
      </c>
      <c r="F34" s="3" t="s">
        <v>12</v>
      </c>
      <c r="G34" s="3">
        <v>4</v>
      </c>
      <c r="H34" s="10" t="s">
        <v>75</v>
      </c>
      <c r="I34" s="11">
        <v>0.69</v>
      </c>
      <c r="J34" s="12">
        <v>23.045000000000002</v>
      </c>
    </row>
    <row r="35" spans="1:10">
      <c r="A35" s="1" t="s">
        <v>76</v>
      </c>
      <c r="B35" s="2">
        <v>5057</v>
      </c>
      <c r="C35" s="3">
        <v>10</v>
      </c>
      <c r="D35" s="3" t="s">
        <v>11</v>
      </c>
      <c r="E35" s="3">
        <v>10</v>
      </c>
      <c r="F35" s="3" t="s">
        <v>12</v>
      </c>
      <c r="G35" s="3">
        <v>1</v>
      </c>
      <c r="H35" s="10" t="s">
        <v>77</v>
      </c>
      <c r="I35" s="11">
        <v>0.88500000000000001</v>
      </c>
      <c r="J35" s="12">
        <v>23.7</v>
      </c>
    </row>
    <row r="36" spans="1:10">
      <c r="A36" s="1" t="s">
        <v>78</v>
      </c>
      <c r="B36" s="2">
        <v>5057</v>
      </c>
      <c r="C36" s="3">
        <v>10</v>
      </c>
      <c r="D36" s="3" t="s">
        <v>11</v>
      </c>
      <c r="E36" s="3">
        <v>10</v>
      </c>
      <c r="F36" s="3" t="s">
        <v>12</v>
      </c>
      <c r="G36" s="3">
        <v>2</v>
      </c>
      <c r="H36" s="10" t="s">
        <v>79</v>
      </c>
      <c r="I36" s="11">
        <v>0.75</v>
      </c>
      <c r="J36" s="12">
        <v>24.585000000000001</v>
      </c>
    </row>
    <row r="37" spans="1:10">
      <c r="A37" s="1" t="s">
        <v>80</v>
      </c>
      <c r="B37" s="2">
        <v>5057</v>
      </c>
      <c r="C37" s="3">
        <v>10</v>
      </c>
      <c r="D37" s="3" t="s">
        <v>11</v>
      </c>
      <c r="E37" s="3">
        <v>10</v>
      </c>
      <c r="F37" s="3" t="s">
        <v>12</v>
      </c>
      <c r="G37" s="3">
        <v>3</v>
      </c>
      <c r="H37" s="10" t="s">
        <v>81</v>
      </c>
      <c r="I37" s="11">
        <v>0.8</v>
      </c>
      <c r="J37" s="12">
        <v>25.335000000000001</v>
      </c>
    </row>
    <row r="38" spans="1:10">
      <c r="A38" s="1" t="s">
        <v>82</v>
      </c>
      <c r="B38" s="2">
        <v>5057</v>
      </c>
      <c r="C38" s="3">
        <v>10</v>
      </c>
      <c r="D38" s="3" t="s">
        <v>11</v>
      </c>
      <c r="E38" s="3">
        <v>10</v>
      </c>
      <c r="F38" s="3" t="s">
        <v>12</v>
      </c>
      <c r="G38" s="3">
        <v>4</v>
      </c>
      <c r="H38" s="10" t="s">
        <v>83</v>
      </c>
      <c r="I38" s="11">
        <v>0.87</v>
      </c>
      <c r="J38" s="12">
        <v>26.135000000000002</v>
      </c>
    </row>
    <row r="39" spans="1:10">
      <c r="A39" s="1" t="s">
        <v>84</v>
      </c>
      <c r="B39" s="2">
        <v>5057</v>
      </c>
      <c r="C39" s="3">
        <v>10</v>
      </c>
      <c r="D39" s="3" t="s">
        <v>11</v>
      </c>
      <c r="E39" s="3">
        <v>11</v>
      </c>
      <c r="F39" s="3" t="s">
        <v>12</v>
      </c>
      <c r="G39" s="3">
        <v>1</v>
      </c>
      <c r="H39" s="10" t="s">
        <v>85</v>
      </c>
      <c r="I39" s="11">
        <v>0.95499999999999996</v>
      </c>
      <c r="J39" s="12">
        <v>26.7</v>
      </c>
    </row>
    <row r="40" spans="1:10">
      <c r="A40" s="1" t="s">
        <v>86</v>
      </c>
      <c r="B40" s="2">
        <v>5057</v>
      </c>
      <c r="C40" s="3">
        <v>10</v>
      </c>
      <c r="D40" s="3" t="s">
        <v>11</v>
      </c>
      <c r="E40" s="3">
        <v>11</v>
      </c>
      <c r="F40" s="3" t="s">
        <v>12</v>
      </c>
      <c r="G40" s="3">
        <v>2</v>
      </c>
      <c r="H40" s="10" t="s">
        <v>87</v>
      </c>
      <c r="I40" s="11">
        <v>0.69499999999999995</v>
      </c>
      <c r="J40" s="12">
        <v>27.655000000000001</v>
      </c>
    </row>
    <row r="41" spans="1:10">
      <c r="A41" s="1" t="s">
        <v>88</v>
      </c>
      <c r="B41" s="2">
        <v>5057</v>
      </c>
      <c r="C41" s="3">
        <v>10</v>
      </c>
      <c r="D41" s="3" t="s">
        <v>11</v>
      </c>
      <c r="E41" s="3">
        <v>11</v>
      </c>
      <c r="F41" s="3" t="s">
        <v>12</v>
      </c>
      <c r="G41" s="3">
        <v>3</v>
      </c>
      <c r="H41" s="10" t="s">
        <v>89</v>
      </c>
      <c r="I41" s="11">
        <v>0.67</v>
      </c>
      <c r="J41" s="12">
        <v>28.35</v>
      </c>
    </row>
    <row r="42" spans="1:10">
      <c r="A42" s="1" t="s">
        <v>90</v>
      </c>
      <c r="B42" s="2">
        <v>5057</v>
      </c>
      <c r="C42" s="3">
        <v>10</v>
      </c>
      <c r="D42" s="3" t="s">
        <v>11</v>
      </c>
      <c r="E42" s="3">
        <v>11</v>
      </c>
      <c r="F42" s="3" t="s">
        <v>12</v>
      </c>
      <c r="G42" s="3">
        <v>4</v>
      </c>
      <c r="H42" s="10" t="s">
        <v>91</v>
      </c>
      <c r="I42" s="11">
        <v>0.93500000000000005</v>
      </c>
      <c r="J42" s="12">
        <v>29.02</v>
      </c>
    </row>
    <row r="43" spans="1:10">
      <c r="A43" s="1" t="s">
        <v>92</v>
      </c>
      <c r="B43" s="13">
        <v>5057</v>
      </c>
      <c r="C43" s="3">
        <v>10</v>
      </c>
      <c r="D43" s="3" t="s">
        <v>11</v>
      </c>
      <c r="E43" s="3">
        <v>12</v>
      </c>
      <c r="F43" s="3" t="s">
        <v>12</v>
      </c>
      <c r="G43" s="3">
        <v>1</v>
      </c>
      <c r="H43" s="10" t="s">
        <v>93</v>
      </c>
      <c r="I43" s="11">
        <v>0.91</v>
      </c>
      <c r="J43" s="12">
        <v>29.7</v>
      </c>
    </row>
    <row r="44" spans="1:10">
      <c r="A44" s="1" t="s">
        <v>94</v>
      </c>
      <c r="B44" s="2">
        <v>5057</v>
      </c>
      <c r="C44" s="3">
        <v>10</v>
      </c>
      <c r="D44" s="3" t="s">
        <v>11</v>
      </c>
      <c r="E44" s="3">
        <v>12</v>
      </c>
      <c r="F44" s="3" t="s">
        <v>12</v>
      </c>
      <c r="G44" s="3">
        <v>2</v>
      </c>
      <c r="H44" s="10" t="s">
        <v>95</v>
      </c>
      <c r="I44" s="11">
        <v>0.77</v>
      </c>
      <c r="J44" s="12">
        <v>30.61</v>
      </c>
    </row>
    <row r="45" spans="1:10">
      <c r="A45" s="1" t="s">
        <v>96</v>
      </c>
      <c r="B45" s="2">
        <v>5057</v>
      </c>
      <c r="C45" s="3">
        <v>10</v>
      </c>
      <c r="D45" s="3" t="s">
        <v>11</v>
      </c>
      <c r="E45" s="3">
        <v>12</v>
      </c>
      <c r="F45" s="3" t="s">
        <v>12</v>
      </c>
      <c r="G45" s="3">
        <v>3</v>
      </c>
      <c r="H45" s="10" t="s">
        <v>97</v>
      </c>
      <c r="I45" s="11">
        <v>0.57999999999999996</v>
      </c>
      <c r="J45" s="12">
        <v>31.38</v>
      </c>
    </row>
    <row r="46" spans="1:10">
      <c r="A46" s="1" t="s">
        <v>98</v>
      </c>
      <c r="B46" s="2">
        <v>5057</v>
      </c>
      <c r="C46" s="3">
        <v>10</v>
      </c>
      <c r="D46" s="3" t="s">
        <v>11</v>
      </c>
      <c r="E46" s="3">
        <v>12</v>
      </c>
      <c r="F46" s="3" t="s">
        <v>12</v>
      </c>
      <c r="G46" s="3">
        <v>4</v>
      </c>
      <c r="H46" s="10" t="s">
        <v>99</v>
      </c>
      <c r="I46" s="11">
        <v>0.89</v>
      </c>
      <c r="J46" s="12">
        <v>31.96</v>
      </c>
    </row>
    <row r="47" spans="1:10">
      <c r="A47" s="1" t="s">
        <v>100</v>
      </c>
      <c r="B47" s="13">
        <v>5057</v>
      </c>
      <c r="C47" s="3">
        <v>10</v>
      </c>
      <c r="D47" s="3" t="s">
        <v>11</v>
      </c>
      <c r="E47" s="3">
        <v>13</v>
      </c>
      <c r="F47" s="3" t="s">
        <v>12</v>
      </c>
      <c r="G47" s="3">
        <v>1</v>
      </c>
      <c r="H47" s="10" t="s">
        <v>101</v>
      </c>
      <c r="I47" s="11">
        <v>0.6</v>
      </c>
      <c r="J47" s="12">
        <v>32.700000000000003</v>
      </c>
    </row>
    <row r="48" spans="1:10">
      <c r="A48" s="1" t="s">
        <v>102</v>
      </c>
      <c r="B48" s="2">
        <v>5057</v>
      </c>
      <c r="C48" s="3">
        <v>10</v>
      </c>
      <c r="D48" s="3" t="s">
        <v>11</v>
      </c>
      <c r="E48" s="3">
        <v>13</v>
      </c>
      <c r="F48" s="3" t="s">
        <v>12</v>
      </c>
      <c r="G48" s="3">
        <v>2</v>
      </c>
      <c r="H48" s="10" t="s">
        <v>103</v>
      </c>
      <c r="I48" s="11">
        <v>0.89</v>
      </c>
      <c r="J48" s="12">
        <v>33.299999999999997</v>
      </c>
    </row>
    <row r="49" spans="1:10">
      <c r="A49" s="1" t="s">
        <v>104</v>
      </c>
      <c r="B49" s="2">
        <v>5057</v>
      </c>
      <c r="C49" s="3">
        <v>10</v>
      </c>
      <c r="D49" s="3" t="s">
        <v>11</v>
      </c>
      <c r="E49" s="3">
        <v>13</v>
      </c>
      <c r="F49" s="3" t="s">
        <v>12</v>
      </c>
      <c r="G49" s="3">
        <v>3</v>
      </c>
      <c r="H49" s="10" t="s">
        <v>105</v>
      </c>
      <c r="I49" s="11">
        <v>0.75</v>
      </c>
      <c r="J49" s="12">
        <v>34.19</v>
      </c>
    </row>
    <row r="50" spans="1:10">
      <c r="A50" s="1" t="s">
        <v>106</v>
      </c>
      <c r="B50" s="2">
        <v>5057</v>
      </c>
      <c r="C50" s="3">
        <v>10</v>
      </c>
      <c r="D50" s="3" t="s">
        <v>11</v>
      </c>
      <c r="E50" s="3">
        <v>13</v>
      </c>
      <c r="F50" s="3" t="s">
        <v>12</v>
      </c>
      <c r="G50" s="3">
        <v>4</v>
      </c>
      <c r="H50" s="10" t="s">
        <v>107</v>
      </c>
      <c r="I50" s="11">
        <v>0.99</v>
      </c>
      <c r="J50" s="12">
        <v>34.94</v>
      </c>
    </row>
    <row r="51" spans="1:10">
      <c r="A51" s="1" t="s">
        <v>108</v>
      </c>
      <c r="B51" s="2">
        <v>5057</v>
      </c>
      <c r="C51" s="3">
        <v>10</v>
      </c>
      <c r="D51" s="3" t="s">
        <v>11</v>
      </c>
      <c r="E51" s="3">
        <v>14</v>
      </c>
      <c r="F51" s="3" t="s">
        <v>109</v>
      </c>
      <c r="G51" s="3">
        <v>1</v>
      </c>
      <c r="H51" s="10" t="s">
        <v>110</v>
      </c>
      <c r="I51" s="11">
        <v>3.28</v>
      </c>
      <c r="J51" s="12">
        <v>22.99</v>
      </c>
    </row>
    <row r="52" spans="1:10">
      <c r="A52" s="1" t="s">
        <v>111</v>
      </c>
      <c r="B52" s="2">
        <v>5057</v>
      </c>
      <c r="C52" s="3">
        <v>10</v>
      </c>
      <c r="D52" s="3" t="s">
        <v>11</v>
      </c>
      <c r="E52" s="3">
        <v>15</v>
      </c>
      <c r="F52" s="3" t="s">
        <v>109</v>
      </c>
      <c r="G52" s="3">
        <v>1</v>
      </c>
      <c r="H52" s="10" t="s">
        <v>112</v>
      </c>
      <c r="I52" s="11">
        <v>0.98</v>
      </c>
      <c r="J52" s="12">
        <v>29.3</v>
      </c>
    </row>
    <row r="53" spans="1:10">
      <c r="A53" s="1" t="s">
        <v>113</v>
      </c>
      <c r="B53" s="2">
        <v>5057</v>
      </c>
      <c r="C53" s="3">
        <v>10</v>
      </c>
      <c r="D53" s="3" t="s">
        <v>11</v>
      </c>
      <c r="E53" s="3">
        <v>15</v>
      </c>
      <c r="F53" s="3" t="s">
        <v>109</v>
      </c>
      <c r="G53" s="3">
        <v>2</v>
      </c>
      <c r="H53" s="10" t="s">
        <v>114</v>
      </c>
      <c r="I53" s="11">
        <v>0.97499999999999998</v>
      </c>
      <c r="J53" s="12">
        <v>30.28</v>
      </c>
    </row>
    <row r="54" spans="1:10">
      <c r="A54" s="1" t="s">
        <v>115</v>
      </c>
      <c r="B54" s="2">
        <v>5057</v>
      </c>
      <c r="C54" s="3">
        <v>10</v>
      </c>
      <c r="D54" s="3" t="s">
        <v>11</v>
      </c>
      <c r="E54" s="3">
        <v>15</v>
      </c>
      <c r="F54" s="3" t="s">
        <v>109</v>
      </c>
      <c r="G54" s="3">
        <v>3</v>
      </c>
      <c r="H54" s="10" t="s">
        <v>116</v>
      </c>
      <c r="I54" s="11">
        <v>0.85499999999999998</v>
      </c>
      <c r="J54" s="12">
        <v>31.254999999999999</v>
      </c>
    </row>
    <row r="55" spans="1:10">
      <c r="A55" s="1" t="s">
        <v>117</v>
      </c>
      <c r="B55" s="2">
        <v>5057</v>
      </c>
      <c r="C55" s="3">
        <v>10</v>
      </c>
      <c r="D55" s="3" t="s">
        <v>11</v>
      </c>
      <c r="E55" s="3">
        <v>15</v>
      </c>
      <c r="F55" s="3" t="s">
        <v>109</v>
      </c>
      <c r="G55" s="3">
        <v>4</v>
      </c>
      <c r="H55" s="10" t="s">
        <v>118</v>
      </c>
      <c r="I55" s="11">
        <v>0.52500000000000002</v>
      </c>
      <c r="J55" s="12">
        <v>32.11</v>
      </c>
    </row>
    <row r="56" spans="1:10">
      <c r="A56" s="1" t="s">
        <v>119</v>
      </c>
      <c r="B56" s="2">
        <v>5057</v>
      </c>
      <c r="C56" s="3">
        <v>10</v>
      </c>
      <c r="D56" s="3" t="s">
        <v>11</v>
      </c>
      <c r="E56" s="3">
        <v>16</v>
      </c>
      <c r="F56" s="3" t="s">
        <v>109</v>
      </c>
      <c r="G56" s="3">
        <v>1</v>
      </c>
      <c r="H56" s="10" t="s">
        <v>120</v>
      </c>
      <c r="I56" s="11">
        <v>0.59</v>
      </c>
      <c r="J56" s="12">
        <v>32.6</v>
      </c>
    </row>
    <row r="57" spans="1:10">
      <c r="A57" s="1" t="s">
        <v>121</v>
      </c>
      <c r="B57" s="2">
        <v>5057</v>
      </c>
      <c r="C57" s="3">
        <v>10</v>
      </c>
      <c r="D57" s="3" t="s">
        <v>11</v>
      </c>
      <c r="E57" s="3">
        <v>17</v>
      </c>
      <c r="F57" s="3" t="s">
        <v>109</v>
      </c>
      <c r="G57" s="3">
        <v>1</v>
      </c>
      <c r="H57" s="10" t="s">
        <v>122</v>
      </c>
      <c r="I57" s="11">
        <v>0.93</v>
      </c>
      <c r="J57" s="12">
        <v>33</v>
      </c>
    </row>
    <row r="58" spans="1:10">
      <c r="A58" s="1" t="s">
        <v>123</v>
      </c>
      <c r="B58" s="2">
        <v>5057</v>
      </c>
      <c r="C58" s="3">
        <v>10</v>
      </c>
      <c r="D58" s="3" t="s">
        <v>11</v>
      </c>
      <c r="E58" s="3">
        <v>17</v>
      </c>
      <c r="F58" s="3" t="s">
        <v>109</v>
      </c>
      <c r="G58" s="3">
        <v>2</v>
      </c>
      <c r="H58" s="10" t="s">
        <v>124</v>
      </c>
      <c r="I58" s="11">
        <v>0.87</v>
      </c>
      <c r="J58" s="12">
        <v>33.93</v>
      </c>
    </row>
    <row r="59" spans="1:10">
      <c r="A59" s="1" t="s">
        <v>125</v>
      </c>
      <c r="B59" s="2">
        <v>5057</v>
      </c>
      <c r="C59" s="3">
        <v>10</v>
      </c>
      <c r="D59" s="3" t="s">
        <v>11</v>
      </c>
      <c r="E59" s="3">
        <v>17</v>
      </c>
      <c r="F59" s="3" t="s">
        <v>109</v>
      </c>
      <c r="G59" s="3">
        <v>3</v>
      </c>
      <c r="H59" s="10" t="s">
        <v>126</v>
      </c>
      <c r="I59" s="11">
        <v>0.95</v>
      </c>
      <c r="J59" s="12">
        <v>34.799999999999997</v>
      </c>
    </row>
    <row r="60" spans="1:10">
      <c r="A60" s="1" t="s">
        <v>127</v>
      </c>
      <c r="B60" s="2">
        <v>5057</v>
      </c>
      <c r="C60" s="3">
        <v>10</v>
      </c>
      <c r="D60" s="3" t="s">
        <v>11</v>
      </c>
      <c r="E60" s="3">
        <v>18</v>
      </c>
      <c r="F60" s="3" t="s">
        <v>12</v>
      </c>
      <c r="G60" s="3">
        <v>1</v>
      </c>
      <c r="H60" s="10" t="s">
        <v>128</v>
      </c>
      <c r="I60" s="11">
        <v>0.7</v>
      </c>
      <c r="J60" s="12">
        <v>35.700000000000003</v>
      </c>
    </row>
    <row r="61" spans="1:10">
      <c r="A61" s="1" t="s">
        <v>129</v>
      </c>
      <c r="B61" s="2">
        <v>5057</v>
      </c>
      <c r="C61" s="3">
        <v>10</v>
      </c>
      <c r="D61" s="3" t="s">
        <v>11</v>
      </c>
      <c r="E61" s="3">
        <v>18</v>
      </c>
      <c r="F61" s="3" t="s">
        <v>12</v>
      </c>
      <c r="G61" s="3">
        <v>2</v>
      </c>
      <c r="H61" s="10" t="s">
        <v>130</v>
      </c>
      <c r="I61" s="11">
        <v>0.76500000000000001</v>
      </c>
      <c r="J61" s="12">
        <v>36.4</v>
      </c>
    </row>
    <row r="62" spans="1:10">
      <c r="A62" s="1" t="s">
        <v>131</v>
      </c>
      <c r="B62" s="2">
        <v>5057</v>
      </c>
      <c r="C62" s="3">
        <v>10</v>
      </c>
      <c r="D62" s="3" t="s">
        <v>11</v>
      </c>
      <c r="E62" s="3">
        <v>18</v>
      </c>
      <c r="F62" s="3" t="s">
        <v>12</v>
      </c>
      <c r="G62" s="3">
        <v>3</v>
      </c>
      <c r="H62" s="10" t="s">
        <v>132</v>
      </c>
      <c r="I62" s="11">
        <v>0.68</v>
      </c>
      <c r="J62" s="12">
        <v>37.164999999999999</v>
      </c>
    </row>
    <row r="63" spans="1:10">
      <c r="A63" s="1" t="s">
        <v>133</v>
      </c>
      <c r="B63" s="13">
        <v>5057</v>
      </c>
      <c r="C63" s="3">
        <v>10</v>
      </c>
      <c r="D63" s="3" t="s">
        <v>11</v>
      </c>
      <c r="E63" s="3">
        <v>18</v>
      </c>
      <c r="F63" s="3" t="s">
        <v>12</v>
      </c>
      <c r="G63" s="3">
        <v>4</v>
      </c>
      <c r="H63" s="10" t="s">
        <v>134</v>
      </c>
      <c r="I63" s="11">
        <v>0.9</v>
      </c>
      <c r="J63" s="12">
        <v>37.844999999999999</v>
      </c>
    </row>
    <row r="64" spans="1:10">
      <c r="A64" s="1" t="s">
        <v>135</v>
      </c>
      <c r="B64" s="2">
        <v>5057</v>
      </c>
      <c r="C64" s="3">
        <v>10</v>
      </c>
      <c r="D64" s="3" t="s">
        <v>11</v>
      </c>
      <c r="E64" s="3">
        <v>19</v>
      </c>
      <c r="F64" s="3" t="s">
        <v>12</v>
      </c>
      <c r="G64" s="3">
        <v>1</v>
      </c>
      <c r="H64" s="10" t="s">
        <v>136</v>
      </c>
      <c r="I64" s="11">
        <v>0.60499999999999998</v>
      </c>
      <c r="J64" s="12">
        <v>38.700000000000003</v>
      </c>
    </row>
    <row r="65" spans="1:10">
      <c r="A65" s="1" t="s">
        <v>137</v>
      </c>
      <c r="B65" s="2">
        <v>5057</v>
      </c>
      <c r="C65" s="3">
        <v>10</v>
      </c>
      <c r="D65" s="3" t="s">
        <v>11</v>
      </c>
      <c r="E65" s="3">
        <v>19</v>
      </c>
      <c r="F65" s="3" t="s">
        <v>12</v>
      </c>
      <c r="G65" s="3">
        <v>2</v>
      </c>
      <c r="H65" s="10" t="s">
        <v>138</v>
      </c>
      <c r="I65" s="11">
        <v>0.57999999999999996</v>
      </c>
      <c r="J65" s="12">
        <v>39.305</v>
      </c>
    </row>
    <row r="66" spans="1:10">
      <c r="A66" s="1" t="s">
        <v>139</v>
      </c>
      <c r="B66" s="2">
        <v>5057</v>
      </c>
      <c r="C66" s="3">
        <v>10</v>
      </c>
      <c r="D66" s="3" t="s">
        <v>11</v>
      </c>
      <c r="E66" s="3">
        <v>19</v>
      </c>
      <c r="F66" s="3" t="s">
        <v>12</v>
      </c>
      <c r="G66" s="3">
        <v>3</v>
      </c>
      <c r="H66" s="10" t="s">
        <v>140</v>
      </c>
      <c r="I66" s="11">
        <v>0.95</v>
      </c>
      <c r="J66" s="12">
        <v>39.884999999999998</v>
      </c>
    </row>
    <row r="67" spans="1:10">
      <c r="A67" s="1" t="s">
        <v>141</v>
      </c>
      <c r="B67" s="2">
        <v>5057</v>
      </c>
      <c r="C67" s="3">
        <v>10</v>
      </c>
      <c r="D67" s="3" t="s">
        <v>11</v>
      </c>
      <c r="E67" s="3">
        <v>19</v>
      </c>
      <c r="F67" s="3" t="s">
        <v>12</v>
      </c>
      <c r="G67" s="3">
        <v>4</v>
      </c>
      <c r="H67" s="10" t="s">
        <v>142</v>
      </c>
      <c r="I67" s="11">
        <v>0.91</v>
      </c>
      <c r="J67" s="12">
        <v>40.835000000000001</v>
      </c>
    </row>
    <row r="68" spans="1:10">
      <c r="A68" s="1" t="s">
        <v>143</v>
      </c>
      <c r="B68" s="2">
        <v>5057</v>
      </c>
      <c r="C68" s="3">
        <v>10</v>
      </c>
      <c r="D68" s="3" t="s">
        <v>11</v>
      </c>
      <c r="E68" s="3">
        <v>20</v>
      </c>
      <c r="F68" s="3" t="s">
        <v>12</v>
      </c>
      <c r="G68" s="3">
        <v>1</v>
      </c>
      <c r="H68" s="10" t="s">
        <v>144</v>
      </c>
      <c r="I68" s="11">
        <v>0.77500000000000002</v>
      </c>
      <c r="J68" s="12">
        <v>41.7</v>
      </c>
    </row>
    <row r="69" spans="1:10">
      <c r="A69" s="1" t="s">
        <v>145</v>
      </c>
      <c r="B69" s="2">
        <v>5057</v>
      </c>
      <c r="C69" s="3">
        <v>10</v>
      </c>
      <c r="D69" s="3" t="s">
        <v>11</v>
      </c>
      <c r="E69" s="3">
        <v>20</v>
      </c>
      <c r="F69" s="3" t="s">
        <v>12</v>
      </c>
      <c r="G69" s="3">
        <v>2</v>
      </c>
      <c r="H69" s="10" t="s">
        <v>146</v>
      </c>
      <c r="I69" s="11">
        <v>0.75</v>
      </c>
      <c r="J69" s="12">
        <v>42.475000000000001</v>
      </c>
    </row>
    <row r="70" spans="1:10">
      <c r="A70" s="1" t="s">
        <v>147</v>
      </c>
      <c r="B70" s="2">
        <v>5057</v>
      </c>
      <c r="C70" s="3">
        <v>10</v>
      </c>
      <c r="D70" s="3" t="s">
        <v>11</v>
      </c>
      <c r="E70" s="3">
        <v>20</v>
      </c>
      <c r="F70" s="3" t="s">
        <v>12</v>
      </c>
      <c r="G70" s="3">
        <v>3</v>
      </c>
      <c r="H70" s="10" t="s">
        <v>148</v>
      </c>
      <c r="I70" s="11">
        <v>0.80500000000000005</v>
      </c>
      <c r="J70" s="12">
        <v>43.225000000000001</v>
      </c>
    </row>
    <row r="71" spans="1:10">
      <c r="A71" s="1" t="s">
        <v>149</v>
      </c>
      <c r="B71" s="2">
        <v>5057</v>
      </c>
      <c r="C71" s="3">
        <v>10</v>
      </c>
      <c r="D71" s="3" t="s">
        <v>11</v>
      </c>
      <c r="E71" s="3">
        <v>20</v>
      </c>
      <c r="F71" s="3" t="s">
        <v>12</v>
      </c>
      <c r="G71" s="3">
        <v>4</v>
      </c>
      <c r="H71" s="10" t="s">
        <v>150</v>
      </c>
      <c r="I71" s="11">
        <v>0.77</v>
      </c>
      <c r="J71" s="12">
        <v>44.03</v>
      </c>
    </row>
    <row r="72" spans="1:10">
      <c r="A72" s="1" t="s">
        <v>151</v>
      </c>
      <c r="B72" s="2">
        <v>5057</v>
      </c>
      <c r="C72" s="3">
        <v>10</v>
      </c>
      <c r="D72" s="3" t="s">
        <v>11</v>
      </c>
      <c r="E72" s="3">
        <v>21</v>
      </c>
      <c r="F72" s="3" t="s">
        <v>12</v>
      </c>
      <c r="G72" s="3">
        <v>1</v>
      </c>
      <c r="H72" s="10" t="s">
        <v>152</v>
      </c>
      <c r="I72" s="11">
        <v>0.5</v>
      </c>
      <c r="J72" s="12">
        <v>44.7</v>
      </c>
    </row>
    <row r="73" spans="1:10">
      <c r="A73" s="1" t="s">
        <v>153</v>
      </c>
      <c r="B73" s="2">
        <v>5057</v>
      </c>
      <c r="C73" s="3">
        <v>10</v>
      </c>
      <c r="D73" s="3" t="s">
        <v>11</v>
      </c>
      <c r="E73" s="3">
        <v>21</v>
      </c>
      <c r="F73" s="3" t="s">
        <v>12</v>
      </c>
      <c r="G73" s="3">
        <v>2</v>
      </c>
      <c r="H73" s="10" t="s">
        <v>154</v>
      </c>
      <c r="I73" s="11">
        <v>0.87</v>
      </c>
      <c r="J73" s="12">
        <v>45.2</v>
      </c>
    </row>
    <row r="74" spans="1:10">
      <c r="A74" s="1" t="s">
        <v>155</v>
      </c>
      <c r="B74" s="2">
        <v>5057</v>
      </c>
      <c r="C74" s="3">
        <v>10</v>
      </c>
      <c r="D74" s="3" t="s">
        <v>11</v>
      </c>
      <c r="E74" s="3">
        <v>21</v>
      </c>
      <c r="F74" s="3" t="s">
        <v>12</v>
      </c>
      <c r="G74" s="3">
        <v>3</v>
      </c>
      <c r="H74" s="10" t="s">
        <v>156</v>
      </c>
      <c r="I74" s="11">
        <v>0.87</v>
      </c>
      <c r="J74" s="12">
        <v>46.07</v>
      </c>
    </row>
    <row r="75" spans="1:10">
      <c r="A75" s="1" t="s">
        <v>157</v>
      </c>
      <c r="B75" s="2">
        <v>5057</v>
      </c>
      <c r="C75" s="3">
        <v>10</v>
      </c>
      <c r="D75" s="3" t="s">
        <v>11</v>
      </c>
      <c r="E75" s="3">
        <v>21</v>
      </c>
      <c r="F75" s="3" t="s">
        <v>12</v>
      </c>
      <c r="G75" s="3">
        <v>4</v>
      </c>
      <c r="H75" s="10" t="s">
        <v>158</v>
      </c>
      <c r="I75" s="11">
        <v>0.82499999999999996</v>
      </c>
      <c r="J75" s="12">
        <v>46.94</v>
      </c>
    </row>
    <row r="76" spans="1:10">
      <c r="A76" s="1" t="s">
        <v>159</v>
      </c>
      <c r="B76" s="2">
        <v>5057</v>
      </c>
      <c r="C76" s="3">
        <v>10</v>
      </c>
      <c r="D76" s="3" t="s">
        <v>11</v>
      </c>
      <c r="E76" s="3">
        <v>22</v>
      </c>
      <c r="F76" s="3" t="s">
        <v>12</v>
      </c>
      <c r="G76" s="3">
        <v>1</v>
      </c>
      <c r="H76" s="10" t="s">
        <v>160</v>
      </c>
      <c r="I76" s="11">
        <v>0.54500000000000004</v>
      </c>
      <c r="J76" s="12">
        <v>47.7</v>
      </c>
    </row>
    <row r="77" spans="1:10">
      <c r="A77" s="1" t="s">
        <v>161</v>
      </c>
      <c r="B77" s="2">
        <v>5057</v>
      </c>
      <c r="C77" s="3">
        <v>10</v>
      </c>
      <c r="D77" s="3" t="s">
        <v>11</v>
      </c>
      <c r="E77" s="3">
        <v>22</v>
      </c>
      <c r="F77" s="3" t="s">
        <v>12</v>
      </c>
      <c r="G77" s="3">
        <v>2</v>
      </c>
      <c r="H77" s="10" t="s">
        <v>162</v>
      </c>
      <c r="I77" s="11">
        <v>0.94499999999999995</v>
      </c>
      <c r="J77" s="12">
        <v>48.244999999999997</v>
      </c>
    </row>
    <row r="78" spans="1:10">
      <c r="A78" s="1" t="s">
        <v>163</v>
      </c>
      <c r="B78" s="2">
        <v>5057</v>
      </c>
      <c r="C78" s="3">
        <v>10</v>
      </c>
      <c r="D78" s="3" t="s">
        <v>11</v>
      </c>
      <c r="E78" s="3">
        <v>22</v>
      </c>
      <c r="F78" s="3" t="s">
        <v>12</v>
      </c>
      <c r="G78" s="3">
        <v>3</v>
      </c>
      <c r="H78" s="10" t="s">
        <v>164</v>
      </c>
      <c r="I78" s="11">
        <v>0.66500000000000004</v>
      </c>
      <c r="J78" s="12">
        <v>49.19</v>
      </c>
    </row>
    <row r="79" spans="1:10">
      <c r="A79" s="1" t="s">
        <v>165</v>
      </c>
      <c r="B79" s="2">
        <v>5057</v>
      </c>
      <c r="C79" s="3">
        <v>10</v>
      </c>
      <c r="D79" s="3" t="s">
        <v>11</v>
      </c>
      <c r="E79" s="3">
        <v>22</v>
      </c>
      <c r="F79" s="3" t="s">
        <v>12</v>
      </c>
      <c r="G79" s="3">
        <v>4</v>
      </c>
      <c r="H79" s="10" t="s">
        <v>166</v>
      </c>
      <c r="I79" s="11">
        <v>0.91</v>
      </c>
      <c r="J79" s="12">
        <v>49.854999999999997</v>
      </c>
    </row>
    <row r="80" spans="1:10">
      <c r="A80" s="1" t="s">
        <v>167</v>
      </c>
      <c r="B80" s="2">
        <v>5057</v>
      </c>
      <c r="C80" s="3">
        <v>10</v>
      </c>
      <c r="D80" s="3" t="s">
        <v>11</v>
      </c>
      <c r="E80" s="3">
        <v>23</v>
      </c>
      <c r="F80" s="3" t="s">
        <v>12</v>
      </c>
      <c r="G80" s="3">
        <v>1</v>
      </c>
      <c r="H80" s="10" t="s">
        <v>168</v>
      </c>
      <c r="I80" s="11">
        <v>0.77</v>
      </c>
      <c r="J80" s="12">
        <v>50.7</v>
      </c>
    </row>
    <row r="81" spans="1:10">
      <c r="A81" s="1" t="s">
        <v>169</v>
      </c>
      <c r="B81" s="2">
        <v>5057</v>
      </c>
      <c r="C81" s="3">
        <v>10</v>
      </c>
      <c r="D81" s="3" t="s">
        <v>11</v>
      </c>
      <c r="E81" s="3">
        <v>23</v>
      </c>
      <c r="F81" s="3" t="s">
        <v>12</v>
      </c>
      <c r="G81" s="3">
        <v>2</v>
      </c>
      <c r="H81" s="10" t="s">
        <v>170</v>
      </c>
      <c r="I81" s="11">
        <v>0.77</v>
      </c>
      <c r="J81" s="12">
        <v>51.47</v>
      </c>
    </row>
    <row r="82" spans="1:10">
      <c r="A82" s="1" t="s">
        <v>171</v>
      </c>
      <c r="B82" s="2">
        <v>5057</v>
      </c>
      <c r="C82" s="3">
        <v>10</v>
      </c>
      <c r="D82" s="3" t="s">
        <v>11</v>
      </c>
      <c r="E82" s="3">
        <v>23</v>
      </c>
      <c r="F82" s="3" t="s">
        <v>12</v>
      </c>
      <c r="G82" s="3">
        <v>3</v>
      </c>
      <c r="H82" s="10" t="s">
        <v>172</v>
      </c>
      <c r="I82" s="11">
        <v>1</v>
      </c>
      <c r="J82" s="12">
        <v>52.24</v>
      </c>
    </row>
    <row r="83" spans="1:10">
      <c r="A83" s="1" t="s">
        <v>173</v>
      </c>
      <c r="B83" s="2">
        <v>5057</v>
      </c>
      <c r="C83" s="3">
        <v>10</v>
      </c>
      <c r="D83" s="3" t="s">
        <v>11</v>
      </c>
      <c r="E83" s="3">
        <v>23</v>
      </c>
      <c r="F83" s="3" t="s">
        <v>12</v>
      </c>
      <c r="G83" s="3">
        <v>4</v>
      </c>
      <c r="H83" s="10" t="s">
        <v>174</v>
      </c>
      <c r="I83" s="11">
        <v>0.67</v>
      </c>
      <c r="J83" s="12">
        <v>53.24</v>
      </c>
    </row>
    <row r="84" spans="1:10">
      <c r="A84" s="1" t="s">
        <v>175</v>
      </c>
      <c r="B84" s="2">
        <v>5057</v>
      </c>
      <c r="C84" s="3">
        <v>10</v>
      </c>
      <c r="D84" s="3" t="s">
        <v>11</v>
      </c>
      <c r="E84" s="3">
        <v>24</v>
      </c>
      <c r="F84" s="3" t="s">
        <v>12</v>
      </c>
      <c r="G84" s="3">
        <v>1</v>
      </c>
      <c r="H84" s="10" t="s">
        <v>176</v>
      </c>
      <c r="I84" s="11">
        <v>0.54</v>
      </c>
      <c r="J84" s="12">
        <v>53.7</v>
      </c>
    </row>
    <row r="85" spans="1:10">
      <c r="A85" s="1" t="s">
        <v>177</v>
      </c>
      <c r="B85" s="2">
        <v>5057</v>
      </c>
      <c r="C85" s="3">
        <v>10</v>
      </c>
      <c r="D85" s="3" t="s">
        <v>11</v>
      </c>
      <c r="E85" s="3">
        <v>24</v>
      </c>
      <c r="F85" s="3" t="s">
        <v>12</v>
      </c>
      <c r="G85" s="3">
        <v>2</v>
      </c>
      <c r="H85" s="10" t="s">
        <v>178</v>
      </c>
      <c r="I85" s="11">
        <v>0.68</v>
      </c>
      <c r="J85" s="12">
        <v>54.24</v>
      </c>
    </row>
    <row r="86" spans="1:10">
      <c r="A86" s="1" t="s">
        <v>179</v>
      </c>
      <c r="B86" s="2">
        <v>5057</v>
      </c>
      <c r="C86" s="3">
        <v>10</v>
      </c>
      <c r="D86" s="3" t="s">
        <v>11</v>
      </c>
      <c r="E86" s="3">
        <v>24</v>
      </c>
      <c r="F86" s="3" t="s">
        <v>12</v>
      </c>
      <c r="G86" s="3">
        <v>3</v>
      </c>
      <c r="H86" s="10" t="s">
        <v>180</v>
      </c>
      <c r="I86" s="11">
        <v>0.73</v>
      </c>
      <c r="J86" s="12">
        <v>54.92</v>
      </c>
    </row>
    <row r="87" spans="1:10">
      <c r="A87" s="1" t="s">
        <v>181</v>
      </c>
      <c r="B87" s="2">
        <v>5057</v>
      </c>
      <c r="C87" s="3">
        <v>10</v>
      </c>
      <c r="D87" s="3" t="s">
        <v>11</v>
      </c>
      <c r="E87" s="3">
        <v>24</v>
      </c>
      <c r="F87" s="3" t="s">
        <v>12</v>
      </c>
      <c r="G87" s="3">
        <v>4</v>
      </c>
      <c r="H87" s="10" t="s">
        <v>182</v>
      </c>
      <c r="I87" s="11">
        <v>0.92</v>
      </c>
      <c r="J87" s="12">
        <v>55.65</v>
      </c>
    </row>
    <row r="88" spans="1:10">
      <c r="A88" s="1" t="s">
        <v>183</v>
      </c>
      <c r="B88" s="2">
        <v>5057</v>
      </c>
      <c r="C88" s="3">
        <v>10</v>
      </c>
      <c r="D88" s="3" t="s">
        <v>11</v>
      </c>
      <c r="E88" s="3">
        <v>25</v>
      </c>
      <c r="F88" s="3" t="s">
        <v>12</v>
      </c>
      <c r="G88" s="3">
        <v>1</v>
      </c>
      <c r="H88" s="10" t="s">
        <v>184</v>
      </c>
      <c r="I88" s="11">
        <v>0.95</v>
      </c>
      <c r="J88" s="12">
        <v>56.7</v>
      </c>
    </row>
    <row r="89" spans="1:10">
      <c r="A89" s="1" t="s">
        <v>185</v>
      </c>
      <c r="B89" s="2">
        <v>5057</v>
      </c>
      <c r="C89" s="3">
        <v>10</v>
      </c>
      <c r="D89" s="3" t="s">
        <v>11</v>
      </c>
      <c r="E89" s="3">
        <v>25</v>
      </c>
      <c r="F89" s="3" t="s">
        <v>12</v>
      </c>
      <c r="G89" s="3">
        <v>2</v>
      </c>
      <c r="H89" s="10" t="s">
        <v>186</v>
      </c>
      <c r="I89" s="11">
        <v>0.96</v>
      </c>
      <c r="J89" s="12">
        <v>57.65</v>
      </c>
    </row>
    <row r="90" spans="1:10">
      <c r="A90" s="1" t="s">
        <v>187</v>
      </c>
      <c r="B90" s="2">
        <v>5057</v>
      </c>
      <c r="C90" s="3">
        <v>10</v>
      </c>
      <c r="D90" s="3" t="s">
        <v>11</v>
      </c>
      <c r="E90" s="3">
        <v>25</v>
      </c>
      <c r="F90" s="3" t="s">
        <v>12</v>
      </c>
      <c r="G90" s="3">
        <v>3</v>
      </c>
      <c r="H90" s="10" t="s">
        <v>188</v>
      </c>
      <c r="I90" s="11">
        <v>0.82499999999999996</v>
      </c>
      <c r="J90" s="12">
        <v>58.61</v>
      </c>
    </row>
    <row r="91" spans="1:10">
      <c r="A91" s="1" t="s">
        <v>189</v>
      </c>
      <c r="B91" s="2">
        <v>5057</v>
      </c>
      <c r="C91" s="3">
        <v>10</v>
      </c>
      <c r="D91" s="3" t="s">
        <v>11</v>
      </c>
      <c r="E91" s="3">
        <v>25</v>
      </c>
      <c r="F91" s="3" t="s">
        <v>12</v>
      </c>
      <c r="G91" s="3">
        <v>4</v>
      </c>
      <c r="H91" s="10" t="s">
        <v>190</v>
      </c>
      <c r="I91" s="11">
        <v>0.52</v>
      </c>
      <c r="J91" s="12">
        <v>59.435000000000002</v>
      </c>
    </row>
    <row r="92" spans="1:10">
      <c r="A92" s="1" t="s">
        <v>191</v>
      </c>
      <c r="B92" s="2">
        <v>5057</v>
      </c>
      <c r="C92" s="3">
        <v>10</v>
      </c>
      <c r="D92" s="3" t="s">
        <v>11</v>
      </c>
      <c r="E92" s="3">
        <v>26</v>
      </c>
      <c r="F92" s="3" t="s">
        <v>12</v>
      </c>
      <c r="G92" s="3">
        <v>1</v>
      </c>
      <c r="H92" s="10" t="s">
        <v>192</v>
      </c>
      <c r="I92" s="11">
        <v>0.66500000000000004</v>
      </c>
      <c r="J92" s="12">
        <v>59.7</v>
      </c>
    </row>
    <row r="93" spans="1:10">
      <c r="A93" s="1" t="s">
        <v>193</v>
      </c>
      <c r="B93" s="2">
        <v>5057</v>
      </c>
      <c r="C93" s="3">
        <v>10</v>
      </c>
      <c r="D93" s="3" t="s">
        <v>11</v>
      </c>
      <c r="E93" s="3">
        <v>26</v>
      </c>
      <c r="F93" s="3" t="s">
        <v>12</v>
      </c>
      <c r="G93" s="3">
        <v>2</v>
      </c>
      <c r="H93" s="10" t="s">
        <v>194</v>
      </c>
      <c r="I93" s="11">
        <v>0.92</v>
      </c>
      <c r="J93" s="12">
        <v>60.365000000000002</v>
      </c>
    </row>
    <row r="94" spans="1:10">
      <c r="A94" s="1" t="s">
        <v>195</v>
      </c>
      <c r="B94" s="2">
        <v>5057</v>
      </c>
      <c r="C94" s="3">
        <v>10</v>
      </c>
      <c r="D94" s="3" t="s">
        <v>11</v>
      </c>
      <c r="E94" s="3">
        <v>26</v>
      </c>
      <c r="F94" s="3" t="s">
        <v>12</v>
      </c>
      <c r="G94" s="3">
        <v>3</v>
      </c>
      <c r="H94" s="10" t="s">
        <v>196</v>
      </c>
      <c r="I94" s="11">
        <v>0.56999999999999995</v>
      </c>
      <c r="J94" s="12">
        <v>61.284999999999997</v>
      </c>
    </row>
    <row r="95" spans="1:10">
      <c r="A95" s="1" t="s">
        <v>197</v>
      </c>
      <c r="B95" s="2">
        <v>5057</v>
      </c>
      <c r="C95" s="3">
        <v>10</v>
      </c>
      <c r="D95" s="3" t="s">
        <v>11</v>
      </c>
      <c r="E95" s="3">
        <v>26</v>
      </c>
      <c r="F95" s="3" t="s">
        <v>12</v>
      </c>
      <c r="G95" s="3">
        <v>4</v>
      </c>
      <c r="H95" s="10" t="s">
        <v>198</v>
      </c>
      <c r="I95" s="11">
        <v>0.89500000000000002</v>
      </c>
      <c r="J95" s="12">
        <v>61.854999999999997</v>
      </c>
    </row>
    <row r="96" spans="1:10">
      <c r="A96" s="1" t="s">
        <v>199</v>
      </c>
      <c r="B96" s="2">
        <v>5057</v>
      </c>
      <c r="C96" s="3">
        <v>10</v>
      </c>
      <c r="D96" s="3" t="s">
        <v>11</v>
      </c>
      <c r="E96" s="3">
        <v>27</v>
      </c>
      <c r="F96" s="3" t="s">
        <v>12</v>
      </c>
      <c r="G96" s="3">
        <v>1</v>
      </c>
      <c r="H96" s="10" t="s">
        <v>200</v>
      </c>
      <c r="I96" s="11">
        <v>0.84499999999999997</v>
      </c>
      <c r="J96" s="12">
        <v>62.7</v>
      </c>
    </row>
    <row r="97" spans="1:10">
      <c r="A97" s="1" t="s">
        <v>201</v>
      </c>
      <c r="B97" s="2">
        <v>5057</v>
      </c>
      <c r="C97" s="3">
        <v>10</v>
      </c>
      <c r="D97" s="3" t="s">
        <v>11</v>
      </c>
      <c r="E97" s="3">
        <v>27</v>
      </c>
      <c r="F97" s="3" t="s">
        <v>12</v>
      </c>
      <c r="G97" s="3">
        <v>2</v>
      </c>
      <c r="H97" s="10" t="s">
        <v>202</v>
      </c>
      <c r="I97" s="11">
        <v>0.51</v>
      </c>
      <c r="J97" s="12">
        <v>63.545000000000002</v>
      </c>
    </row>
    <row r="98" spans="1:10">
      <c r="A98" s="1" t="s">
        <v>203</v>
      </c>
      <c r="B98" s="2">
        <v>5057</v>
      </c>
      <c r="C98" s="3">
        <v>10</v>
      </c>
      <c r="D98" s="3" t="s">
        <v>11</v>
      </c>
      <c r="E98" s="3">
        <v>27</v>
      </c>
      <c r="F98" s="3" t="s">
        <v>12</v>
      </c>
      <c r="G98" s="3">
        <v>3</v>
      </c>
      <c r="H98" s="10" t="s">
        <v>204</v>
      </c>
      <c r="I98" s="11">
        <v>0.94</v>
      </c>
      <c r="J98" s="12">
        <v>64.055000000000007</v>
      </c>
    </row>
    <row r="99" spans="1:10">
      <c r="A99" s="1" t="s">
        <v>205</v>
      </c>
      <c r="B99" s="2">
        <v>5057</v>
      </c>
      <c r="C99" s="3">
        <v>10</v>
      </c>
      <c r="D99" s="3" t="s">
        <v>11</v>
      </c>
      <c r="E99" s="3">
        <v>27</v>
      </c>
      <c r="F99" s="3" t="s">
        <v>12</v>
      </c>
      <c r="G99" s="3">
        <v>4</v>
      </c>
      <c r="H99" s="10" t="s">
        <v>206</v>
      </c>
      <c r="I99" s="11">
        <v>0.78</v>
      </c>
      <c r="J99" s="12">
        <v>64.995000000000005</v>
      </c>
    </row>
    <row r="100" spans="1:10">
      <c r="A100" s="1" t="s">
        <v>207</v>
      </c>
      <c r="B100" s="2">
        <v>5057</v>
      </c>
      <c r="C100" s="3">
        <v>10</v>
      </c>
      <c r="D100" s="3" t="s">
        <v>11</v>
      </c>
      <c r="E100" s="3">
        <v>28</v>
      </c>
      <c r="F100" s="3" t="s">
        <v>12</v>
      </c>
      <c r="G100" s="3">
        <v>1</v>
      </c>
      <c r="H100" s="10" t="s">
        <v>208</v>
      </c>
      <c r="I100" s="11">
        <v>0.875</v>
      </c>
      <c r="J100" s="12">
        <v>65.7</v>
      </c>
    </row>
    <row r="101" spans="1:10">
      <c r="A101" s="1" t="s">
        <v>209</v>
      </c>
      <c r="B101" s="2">
        <v>5057</v>
      </c>
      <c r="C101" s="3">
        <v>10</v>
      </c>
      <c r="D101" s="3" t="s">
        <v>11</v>
      </c>
      <c r="E101" s="3">
        <v>28</v>
      </c>
      <c r="F101" s="3" t="s">
        <v>12</v>
      </c>
      <c r="G101" s="3">
        <v>2</v>
      </c>
      <c r="H101" s="10" t="s">
        <v>210</v>
      </c>
      <c r="I101" s="11">
        <v>0.85499999999999998</v>
      </c>
      <c r="J101" s="12">
        <v>66.575000000000003</v>
      </c>
    </row>
    <row r="102" spans="1:10">
      <c r="A102" s="1" t="s">
        <v>211</v>
      </c>
      <c r="B102" s="2">
        <v>5057</v>
      </c>
      <c r="C102" s="3">
        <v>10</v>
      </c>
      <c r="D102" s="3" t="s">
        <v>11</v>
      </c>
      <c r="E102" s="3">
        <v>28</v>
      </c>
      <c r="F102" s="3" t="s">
        <v>12</v>
      </c>
      <c r="G102" s="3">
        <v>3</v>
      </c>
      <c r="H102" s="10" t="s">
        <v>212</v>
      </c>
      <c r="I102" s="11">
        <v>0.92</v>
      </c>
      <c r="J102" s="12">
        <v>67.430000000000007</v>
      </c>
    </row>
    <row r="103" spans="1:10">
      <c r="A103" s="1" t="s">
        <v>213</v>
      </c>
      <c r="B103" s="2">
        <v>5057</v>
      </c>
      <c r="C103" s="3">
        <v>10</v>
      </c>
      <c r="D103" s="3" t="s">
        <v>11</v>
      </c>
      <c r="E103" s="3">
        <v>28</v>
      </c>
      <c r="F103" s="3" t="s">
        <v>12</v>
      </c>
      <c r="G103" s="3">
        <v>4</v>
      </c>
      <c r="H103" s="10" t="s">
        <v>214</v>
      </c>
      <c r="I103" s="11">
        <v>0.38500000000000001</v>
      </c>
      <c r="J103" s="12">
        <v>68.349999999999994</v>
      </c>
    </row>
    <row r="104" spans="1:10">
      <c r="A104" s="1" t="s">
        <v>215</v>
      </c>
      <c r="B104" s="2">
        <v>5057</v>
      </c>
      <c r="C104" s="3">
        <v>10</v>
      </c>
      <c r="D104" s="3" t="s">
        <v>11</v>
      </c>
      <c r="E104" s="3">
        <v>29</v>
      </c>
      <c r="F104" s="3" t="s">
        <v>12</v>
      </c>
      <c r="G104" s="3">
        <v>1</v>
      </c>
      <c r="H104" s="10" t="s">
        <v>216</v>
      </c>
      <c r="I104" s="11">
        <v>0.60499999999999998</v>
      </c>
      <c r="J104" s="12">
        <v>68.7</v>
      </c>
    </row>
    <row r="105" spans="1:10">
      <c r="A105" s="1" t="s">
        <v>217</v>
      </c>
      <c r="B105" s="2">
        <v>5057</v>
      </c>
      <c r="C105" s="3">
        <v>10</v>
      </c>
      <c r="D105" s="3" t="s">
        <v>11</v>
      </c>
      <c r="E105" s="3">
        <v>29</v>
      </c>
      <c r="F105" s="3" t="s">
        <v>12</v>
      </c>
      <c r="G105" s="3">
        <v>2</v>
      </c>
      <c r="H105" s="10" t="s">
        <v>218</v>
      </c>
      <c r="I105" s="11">
        <v>0.97</v>
      </c>
      <c r="J105" s="12">
        <v>69.305000000000007</v>
      </c>
    </row>
    <row r="106" spans="1:10">
      <c r="A106" s="1" t="s">
        <v>219</v>
      </c>
      <c r="B106" s="2">
        <v>5057</v>
      </c>
      <c r="C106" s="3">
        <v>10</v>
      </c>
      <c r="D106" s="3" t="s">
        <v>11</v>
      </c>
      <c r="E106" s="3">
        <v>29</v>
      </c>
      <c r="F106" s="3" t="s">
        <v>12</v>
      </c>
      <c r="G106" s="3">
        <v>3</v>
      </c>
      <c r="H106" s="10" t="s">
        <v>220</v>
      </c>
      <c r="I106" s="11">
        <v>0.37</v>
      </c>
      <c r="J106" s="12">
        <v>70.275000000000006</v>
      </c>
    </row>
    <row r="107" spans="1:10">
      <c r="A107" s="1" t="s">
        <v>221</v>
      </c>
      <c r="B107" s="2">
        <v>5057</v>
      </c>
      <c r="C107" s="3">
        <v>10</v>
      </c>
      <c r="D107" s="3" t="s">
        <v>11</v>
      </c>
      <c r="E107" s="3">
        <v>29</v>
      </c>
      <c r="F107" s="3" t="s">
        <v>12</v>
      </c>
      <c r="G107" s="3">
        <v>4</v>
      </c>
      <c r="H107" s="10" t="s">
        <v>222</v>
      </c>
      <c r="I107" s="11">
        <v>0.81</v>
      </c>
      <c r="J107" s="12">
        <v>70.644999999999996</v>
      </c>
    </row>
    <row r="108" spans="1:10">
      <c r="A108" s="1" t="s">
        <v>223</v>
      </c>
      <c r="B108" s="2">
        <v>5057</v>
      </c>
      <c r="C108" s="3">
        <v>10</v>
      </c>
      <c r="D108" s="3" t="s">
        <v>11</v>
      </c>
      <c r="E108" s="3">
        <v>30</v>
      </c>
      <c r="F108" s="3" t="s">
        <v>12</v>
      </c>
      <c r="G108" s="3">
        <v>1</v>
      </c>
      <c r="H108" s="10" t="s">
        <v>224</v>
      </c>
      <c r="I108" s="11">
        <v>0.875</v>
      </c>
      <c r="J108" s="12">
        <v>71.7</v>
      </c>
    </row>
    <row r="109" spans="1:10">
      <c r="A109" s="1" t="s">
        <v>225</v>
      </c>
      <c r="B109" s="2">
        <v>5057</v>
      </c>
      <c r="C109" s="3">
        <v>10</v>
      </c>
      <c r="D109" s="3" t="s">
        <v>11</v>
      </c>
      <c r="E109" s="3">
        <v>30</v>
      </c>
      <c r="F109" s="3" t="s">
        <v>12</v>
      </c>
      <c r="G109" s="3">
        <v>2</v>
      </c>
      <c r="H109" s="10" t="s">
        <v>226</v>
      </c>
      <c r="I109" s="11">
        <v>0.79</v>
      </c>
      <c r="J109" s="12">
        <v>72.575000000000003</v>
      </c>
    </row>
    <row r="110" spans="1:10">
      <c r="A110" s="1" t="s">
        <v>227</v>
      </c>
      <c r="B110" s="2">
        <v>5057</v>
      </c>
      <c r="C110" s="3">
        <v>10</v>
      </c>
      <c r="D110" s="3" t="s">
        <v>11</v>
      </c>
      <c r="E110" s="3">
        <v>30</v>
      </c>
      <c r="F110" s="3" t="s">
        <v>12</v>
      </c>
      <c r="G110" s="3">
        <v>3</v>
      </c>
      <c r="H110" s="10" t="s">
        <v>228</v>
      </c>
      <c r="I110" s="11">
        <v>0.60499999999999998</v>
      </c>
      <c r="J110" s="12">
        <v>73.364999999999995</v>
      </c>
    </row>
    <row r="111" spans="1:10">
      <c r="A111" s="1" t="s">
        <v>229</v>
      </c>
      <c r="B111" s="2">
        <v>5057</v>
      </c>
      <c r="C111" s="3">
        <v>10</v>
      </c>
      <c r="D111" s="3" t="s">
        <v>11</v>
      </c>
      <c r="E111" s="3">
        <v>30</v>
      </c>
      <c r="F111" s="3" t="s">
        <v>12</v>
      </c>
      <c r="G111" s="3">
        <v>4</v>
      </c>
      <c r="H111" s="10" t="s">
        <v>230</v>
      </c>
      <c r="I111" s="11">
        <v>0.93</v>
      </c>
      <c r="J111" s="12">
        <v>73.97</v>
      </c>
    </row>
    <row r="112" spans="1:10">
      <c r="A112" s="1" t="s">
        <v>231</v>
      </c>
      <c r="B112" s="2">
        <v>5057</v>
      </c>
      <c r="C112" s="3">
        <v>10</v>
      </c>
      <c r="D112" s="3" t="s">
        <v>11</v>
      </c>
      <c r="E112" s="3">
        <v>31</v>
      </c>
      <c r="F112" s="3" t="s">
        <v>12</v>
      </c>
      <c r="G112" s="3">
        <v>1</v>
      </c>
      <c r="H112" s="10" t="s">
        <v>232</v>
      </c>
      <c r="I112" s="11">
        <v>0.63</v>
      </c>
      <c r="J112" s="12">
        <v>74.7</v>
      </c>
    </row>
    <row r="113" spans="1:10">
      <c r="A113" s="1" t="s">
        <v>233</v>
      </c>
      <c r="B113" s="2">
        <v>5057</v>
      </c>
      <c r="C113" s="3">
        <v>10</v>
      </c>
      <c r="D113" s="3" t="s">
        <v>11</v>
      </c>
      <c r="E113" s="3">
        <v>31</v>
      </c>
      <c r="F113" s="3" t="s">
        <v>12</v>
      </c>
      <c r="G113" s="3">
        <v>2</v>
      </c>
      <c r="H113" s="10" t="s">
        <v>234</v>
      </c>
      <c r="I113" s="11">
        <v>0.86499999999999999</v>
      </c>
      <c r="J113" s="12">
        <v>75.33</v>
      </c>
    </row>
    <row r="114" spans="1:10">
      <c r="A114" s="1" t="s">
        <v>235</v>
      </c>
      <c r="B114" s="2">
        <v>5057</v>
      </c>
      <c r="C114" s="3">
        <v>10</v>
      </c>
      <c r="D114" s="3" t="s">
        <v>11</v>
      </c>
      <c r="E114" s="3">
        <v>31</v>
      </c>
      <c r="F114" s="3" t="s">
        <v>12</v>
      </c>
      <c r="G114" s="3">
        <v>3</v>
      </c>
      <c r="H114" s="10" t="s">
        <v>236</v>
      </c>
      <c r="I114" s="11">
        <v>0.93</v>
      </c>
      <c r="J114" s="12">
        <v>76.194999999999993</v>
      </c>
    </row>
    <row r="115" spans="1:10">
      <c r="A115" s="1" t="s">
        <v>237</v>
      </c>
      <c r="B115" s="2">
        <v>5057</v>
      </c>
      <c r="C115" s="3">
        <v>10</v>
      </c>
      <c r="D115" s="3" t="s">
        <v>11</v>
      </c>
      <c r="E115" s="3">
        <v>31</v>
      </c>
      <c r="F115" s="3" t="s">
        <v>12</v>
      </c>
      <c r="G115" s="3">
        <v>4</v>
      </c>
      <c r="H115" s="10" t="s">
        <v>238</v>
      </c>
      <c r="I115" s="11">
        <v>0.78</v>
      </c>
      <c r="J115" s="12">
        <v>77.125</v>
      </c>
    </row>
    <row r="116" spans="1:10">
      <c r="A116" s="1" t="s">
        <v>239</v>
      </c>
      <c r="B116" s="2">
        <v>5057</v>
      </c>
      <c r="C116" s="3">
        <v>10</v>
      </c>
      <c r="D116" s="3" t="s">
        <v>11</v>
      </c>
      <c r="E116" s="3">
        <v>32</v>
      </c>
      <c r="F116" s="3" t="s">
        <v>12</v>
      </c>
      <c r="G116" s="3">
        <v>1</v>
      </c>
      <c r="H116" s="10" t="s">
        <v>240</v>
      </c>
      <c r="I116" s="11">
        <v>0.81499999999999995</v>
      </c>
      <c r="J116" s="12">
        <v>77.7</v>
      </c>
    </row>
    <row r="117" spans="1:10">
      <c r="A117" s="1" t="s">
        <v>241</v>
      </c>
      <c r="B117" s="2">
        <v>5057</v>
      </c>
      <c r="C117" s="3">
        <v>10</v>
      </c>
      <c r="D117" s="3" t="s">
        <v>11</v>
      </c>
      <c r="E117" s="3">
        <v>32</v>
      </c>
      <c r="F117" s="3" t="s">
        <v>12</v>
      </c>
      <c r="G117" s="3">
        <v>2</v>
      </c>
      <c r="H117" s="10" t="s">
        <v>242</v>
      </c>
      <c r="I117" s="11">
        <v>0.85499999999999998</v>
      </c>
      <c r="J117" s="12">
        <v>78.515000000000001</v>
      </c>
    </row>
    <row r="118" spans="1:10">
      <c r="A118" s="1" t="s">
        <v>243</v>
      </c>
      <c r="B118" s="2">
        <v>5057</v>
      </c>
      <c r="C118" s="3">
        <v>10</v>
      </c>
      <c r="D118" s="3" t="s">
        <v>11</v>
      </c>
      <c r="E118" s="3">
        <v>32</v>
      </c>
      <c r="F118" s="3" t="s">
        <v>12</v>
      </c>
      <c r="G118" s="3">
        <v>3</v>
      </c>
      <c r="H118" s="10" t="s">
        <v>244</v>
      </c>
      <c r="I118" s="11">
        <v>0.92</v>
      </c>
      <c r="J118" s="12">
        <v>79.37</v>
      </c>
    </row>
    <row r="119" spans="1:10">
      <c r="A119" s="1" t="s">
        <v>245</v>
      </c>
      <c r="B119" s="2">
        <v>5057</v>
      </c>
      <c r="C119" s="3">
        <v>10</v>
      </c>
      <c r="D119" s="3" t="s">
        <v>11</v>
      </c>
      <c r="E119" s="3">
        <v>32</v>
      </c>
      <c r="F119" s="3" t="s">
        <v>12</v>
      </c>
      <c r="G119" s="3">
        <v>4</v>
      </c>
      <c r="H119" s="10" t="s">
        <v>246</v>
      </c>
      <c r="I119" s="11">
        <v>0.58499999999999996</v>
      </c>
      <c r="J119" s="12">
        <v>80.290000000000006</v>
      </c>
    </row>
    <row r="120" spans="1:10">
      <c r="A120" s="1" t="s">
        <v>247</v>
      </c>
      <c r="B120" s="2">
        <v>5057</v>
      </c>
      <c r="C120" s="3">
        <v>10</v>
      </c>
      <c r="D120" s="3" t="s">
        <v>11</v>
      </c>
      <c r="E120" s="3">
        <v>33</v>
      </c>
      <c r="F120" s="3" t="s">
        <v>12</v>
      </c>
      <c r="G120" s="3">
        <v>1</v>
      </c>
      <c r="H120" s="10" t="s">
        <v>248</v>
      </c>
      <c r="I120" s="11">
        <v>0.91500000000000004</v>
      </c>
      <c r="J120" s="12">
        <v>80.7</v>
      </c>
    </row>
    <row r="121" spans="1:10">
      <c r="A121" s="1" t="s">
        <v>249</v>
      </c>
      <c r="B121" s="2">
        <v>5057</v>
      </c>
      <c r="C121" s="3">
        <v>10</v>
      </c>
      <c r="D121" s="3" t="s">
        <v>11</v>
      </c>
      <c r="E121" s="3">
        <v>33</v>
      </c>
      <c r="F121" s="3" t="s">
        <v>12</v>
      </c>
      <c r="G121" s="3">
        <v>2</v>
      </c>
      <c r="H121" s="10" t="s">
        <v>250</v>
      </c>
      <c r="I121" s="11">
        <v>0.7</v>
      </c>
      <c r="J121" s="12">
        <v>81.614999999999995</v>
      </c>
    </row>
    <row r="122" spans="1:10">
      <c r="A122" s="1" t="s">
        <v>251</v>
      </c>
      <c r="B122" s="2">
        <v>5057</v>
      </c>
      <c r="C122" s="3">
        <v>10</v>
      </c>
      <c r="D122" s="3" t="s">
        <v>11</v>
      </c>
      <c r="E122" s="3">
        <v>33</v>
      </c>
      <c r="F122" s="3" t="s">
        <v>12</v>
      </c>
      <c r="G122" s="3">
        <v>3</v>
      </c>
      <c r="H122" s="10" t="s">
        <v>252</v>
      </c>
      <c r="I122" s="11">
        <v>0.95</v>
      </c>
      <c r="J122" s="12">
        <v>82.314999999999998</v>
      </c>
    </row>
    <row r="123" spans="1:10">
      <c r="A123" s="1" t="s">
        <v>253</v>
      </c>
      <c r="B123" s="2">
        <v>5057</v>
      </c>
      <c r="C123" s="3">
        <v>10</v>
      </c>
      <c r="D123" s="3" t="s">
        <v>11</v>
      </c>
      <c r="E123" s="3">
        <v>33</v>
      </c>
      <c r="F123" s="3" t="s">
        <v>12</v>
      </c>
      <c r="G123" s="3">
        <v>4</v>
      </c>
      <c r="H123" s="10" t="s">
        <v>254</v>
      </c>
      <c r="I123" s="11">
        <v>0.51</v>
      </c>
      <c r="J123" s="12">
        <v>83.265000000000001</v>
      </c>
    </row>
    <row r="124" spans="1:10">
      <c r="A124" s="1" t="s">
        <v>255</v>
      </c>
      <c r="B124" s="2">
        <v>5057</v>
      </c>
      <c r="C124" s="3">
        <v>10</v>
      </c>
      <c r="D124" s="3" t="s">
        <v>11</v>
      </c>
      <c r="E124" s="3">
        <v>34</v>
      </c>
      <c r="F124" s="3" t="s">
        <v>12</v>
      </c>
      <c r="G124" s="3">
        <v>1</v>
      </c>
      <c r="H124" s="10" t="s">
        <v>256</v>
      </c>
      <c r="I124" s="11">
        <v>0.81</v>
      </c>
      <c r="J124" s="12">
        <v>83.7</v>
      </c>
    </row>
    <row r="125" spans="1:10">
      <c r="A125" s="1" t="s">
        <v>257</v>
      </c>
      <c r="B125" s="2">
        <v>5057</v>
      </c>
      <c r="C125" s="3">
        <v>10</v>
      </c>
      <c r="D125" s="3" t="s">
        <v>11</v>
      </c>
      <c r="E125" s="3">
        <v>34</v>
      </c>
      <c r="F125" s="3" t="s">
        <v>12</v>
      </c>
      <c r="G125" s="3">
        <v>2</v>
      </c>
      <c r="H125" s="10" t="s">
        <v>258</v>
      </c>
      <c r="I125" s="11">
        <v>0.9</v>
      </c>
      <c r="J125" s="12">
        <v>84.51</v>
      </c>
    </row>
    <row r="126" spans="1:10">
      <c r="A126" s="1" t="s">
        <v>259</v>
      </c>
      <c r="B126" s="13">
        <v>5057</v>
      </c>
      <c r="C126" s="3">
        <v>10</v>
      </c>
      <c r="D126" s="3" t="s">
        <v>11</v>
      </c>
      <c r="E126" s="3">
        <v>34</v>
      </c>
      <c r="F126" s="3" t="s">
        <v>12</v>
      </c>
      <c r="G126" s="3">
        <v>3</v>
      </c>
      <c r="H126" s="10" t="s">
        <v>260</v>
      </c>
      <c r="I126" s="11">
        <v>0.74</v>
      </c>
      <c r="J126" s="12">
        <v>85.41</v>
      </c>
    </row>
    <row r="127" spans="1:10">
      <c r="A127" s="1" t="s">
        <v>261</v>
      </c>
      <c r="B127" s="2">
        <v>5057</v>
      </c>
      <c r="C127" s="3">
        <v>10</v>
      </c>
      <c r="D127" s="3" t="s">
        <v>11</v>
      </c>
      <c r="E127" s="3">
        <v>34</v>
      </c>
      <c r="F127" s="3" t="s">
        <v>12</v>
      </c>
      <c r="G127" s="3">
        <v>4</v>
      </c>
      <c r="H127" s="10" t="s">
        <v>262</v>
      </c>
      <c r="I127" s="11">
        <v>0.63</v>
      </c>
      <c r="J127" s="12">
        <v>86.15</v>
      </c>
    </row>
    <row r="128" spans="1:10">
      <c r="A128" s="1" t="s">
        <v>263</v>
      </c>
      <c r="B128" s="2">
        <v>5057</v>
      </c>
      <c r="C128" s="3">
        <v>10</v>
      </c>
      <c r="D128" s="3" t="s">
        <v>11</v>
      </c>
      <c r="E128" s="3">
        <v>35</v>
      </c>
      <c r="F128" s="3" t="s">
        <v>12</v>
      </c>
      <c r="G128" s="3">
        <v>1</v>
      </c>
      <c r="H128" s="10" t="s">
        <v>264</v>
      </c>
      <c r="I128" s="11">
        <v>0.56000000000000005</v>
      </c>
      <c r="J128" s="12">
        <v>86.7</v>
      </c>
    </row>
    <row r="129" spans="1:10">
      <c r="A129" s="1" t="s">
        <v>265</v>
      </c>
      <c r="B129" s="2">
        <v>5057</v>
      </c>
      <c r="C129" s="3">
        <v>10</v>
      </c>
      <c r="D129" s="3" t="s">
        <v>11</v>
      </c>
      <c r="E129" s="3">
        <v>35</v>
      </c>
      <c r="F129" s="3" t="s">
        <v>12</v>
      </c>
      <c r="G129" s="3">
        <v>2</v>
      </c>
      <c r="H129" s="10" t="s">
        <v>266</v>
      </c>
      <c r="I129" s="11">
        <v>0.94</v>
      </c>
      <c r="J129" s="12">
        <v>87.26</v>
      </c>
    </row>
    <row r="130" spans="1:10">
      <c r="A130" s="1" t="s">
        <v>267</v>
      </c>
      <c r="B130" s="2">
        <v>5057</v>
      </c>
      <c r="C130" s="3">
        <v>10</v>
      </c>
      <c r="D130" s="3" t="s">
        <v>11</v>
      </c>
      <c r="E130" s="3">
        <v>35</v>
      </c>
      <c r="F130" s="3" t="s">
        <v>12</v>
      </c>
      <c r="G130" s="3">
        <v>3</v>
      </c>
      <c r="H130" s="10" t="s">
        <v>268</v>
      </c>
      <c r="I130" s="11">
        <v>0.63</v>
      </c>
      <c r="J130" s="12">
        <v>88.2</v>
      </c>
    </row>
    <row r="131" spans="1:10">
      <c r="A131" s="1" t="s">
        <v>269</v>
      </c>
      <c r="B131" s="2">
        <v>5057</v>
      </c>
      <c r="C131" s="3">
        <v>10</v>
      </c>
      <c r="D131" s="3" t="s">
        <v>11</v>
      </c>
      <c r="E131" s="3">
        <v>35</v>
      </c>
      <c r="F131" s="3" t="s">
        <v>12</v>
      </c>
      <c r="G131" s="3">
        <v>4</v>
      </c>
      <c r="H131" s="10" t="s">
        <v>270</v>
      </c>
      <c r="I131" s="11">
        <v>0.95</v>
      </c>
      <c r="J131" s="12">
        <v>88.83</v>
      </c>
    </row>
    <row r="132" spans="1:10">
      <c r="A132" s="1" t="s">
        <v>271</v>
      </c>
      <c r="B132" s="2">
        <v>5057</v>
      </c>
      <c r="C132" s="3">
        <v>10</v>
      </c>
      <c r="D132" s="3" t="s">
        <v>11</v>
      </c>
      <c r="E132" s="3">
        <v>36</v>
      </c>
      <c r="F132" s="3" t="s">
        <v>12</v>
      </c>
      <c r="G132" s="3">
        <v>1</v>
      </c>
      <c r="H132" s="10" t="s">
        <v>272</v>
      </c>
      <c r="I132" s="11">
        <v>0.6</v>
      </c>
      <c r="J132" s="12">
        <v>89.7</v>
      </c>
    </row>
    <row r="133" spans="1:10">
      <c r="A133" s="1" t="s">
        <v>273</v>
      </c>
      <c r="B133" s="2">
        <v>5057</v>
      </c>
      <c r="C133" s="3">
        <v>10</v>
      </c>
      <c r="D133" s="3" t="s">
        <v>11</v>
      </c>
      <c r="E133" s="3">
        <v>36</v>
      </c>
      <c r="F133" s="3" t="s">
        <v>12</v>
      </c>
      <c r="G133" s="3">
        <v>2</v>
      </c>
      <c r="H133" s="10" t="s">
        <v>274</v>
      </c>
      <c r="I133" s="11">
        <v>0.57999999999999996</v>
      </c>
      <c r="J133" s="12">
        <v>90.3</v>
      </c>
    </row>
    <row r="134" spans="1:10">
      <c r="A134" s="1" t="s">
        <v>275</v>
      </c>
      <c r="B134" s="2">
        <v>5057</v>
      </c>
      <c r="C134" s="3">
        <v>10</v>
      </c>
      <c r="D134" s="3" t="s">
        <v>11</v>
      </c>
      <c r="E134" s="3">
        <v>36</v>
      </c>
      <c r="F134" s="3" t="s">
        <v>12</v>
      </c>
      <c r="G134" s="3">
        <v>3</v>
      </c>
      <c r="H134" s="10" t="s">
        <v>276</v>
      </c>
      <c r="I134" s="11">
        <v>0.96499999999999997</v>
      </c>
      <c r="J134" s="12">
        <v>90.88</v>
      </c>
    </row>
    <row r="135" spans="1:10">
      <c r="A135" s="1" t="s">
        <v>277</v>
      </c>
      <c r="B135" s="13">
        <v>5057</v>
      </c>
      <c r="C135" s="3">
        <v>10</v>
      </c>
      <c r="D135" s="3" t="s">
        <v>11</v>
      </c>
      <c r="E135" s="3">
        <v>36</v>
      </c>
      <c r="F135" s="3" t="s">
        <v>12</v>
      </c>
      <c r="G135" s="3">
        <v>4</v>
      </c>
      <c r="H135" s="10" t="s">
        <v>278</v>
      </c>
      <c r="I135" s="11">
        <v>0.85499999999999998</v>
      </c>
      <c r="J135" s="12">
        <v>91.844999999999999</v>
      </c>
    </row>
    <row r="136" spans="1:10">
      <c r="A136" s="1" t="s">
        <v>279</v>
      </c>
      <c r="B136" s="2">
        <v>5057</v>
      </c>
      <c r="C136" s="3">
        <v>10</v>
      </c>
      <c r="D136" s="3" t="s">
        <v>11</v>
      </c>
      <c r="E136" s="3">
        <v>37</v>
      </c>
      <c r="F136" s="3" t="s">
        <v>12</v>
      </c>
      <c r="G136" s="3">
        <v>1</v>
      </c>
      <c r="H136" s="10" t="s">
        <v>280</v>
      </c>
      <c r="I136" s="11">
        <v>0.98499999999999999</v>
      </c>
      <c r="J136" s="12">
        <v>92.7</v>
      </c>
    </row>
    <row r="137" spans="1:10">
      <c r="A137" s="1" t="s">
        <v>281</v>
      </c>
      <c r="B137" s="2">
        <v>5057</v>
      </c>
      <c r="C137" s="3">
        <v>10</v>
      </c>
      <c r="D137" s="3" t="s">
        <v>11</v>
      </c>
      <c r="E137" s="3">
        <v>37</v>
      </c>
      <c r="F137" s="3" t="s">
        <v>12</v>
      </c>
      <c r="G137" s="3">
        <v>2</v>
      </c>
      <c r="H137" s="10" t="s">
        <v>282</v>
      </c>
      <c r="I137" s="11">
        <v>0.88</v>
      </c>
      <c r="J137" s="12">
        <v>93.685000000000002</v>
      </c>
    </row>
    <row r="138" spans="1:10">
      <c r="A138" s="1" t="s">
        <v>283</v>
      </c>
      <c r="B138" s="2">
        <v>5057</v>
      </c>
      <c r="C138" s="3">
        <v>10</v>
      </c>
      <c r="D138" s="3" t="s">
        <v>11</v>
      </c>
      <c r="E138" s="3">
        <v>37</v>
      </c>
      <c r="F138" s="3" t="s">
        <v>12</v>
      </c>
      <c r="G138" s="3">
        <v>3</v>
      </c>
      <c r="H138" s="10" t="s">
        <v>284</v>
      </c>
      <c r="I138" s="11">
        <v>0.68500000000000005</v>
      </c>
      <c r="J138" s="12">
        <v>94.564999999999998</v>
      </c>
    </row>
    <row r="139" spans="1:10">
      <c r="A139" s="1" t="s">
        <v>285</v>
      </c>
      <c r="B139" s="2">
        <v>5057</v>
      </c>
      <c r="C139" s="3">
        <v>10</v>
      </c>
      <c r="D139" s="3" t="s">
        <v>11</v>
      </c>
      <c r="E139" s="3">
        <v>37</v>
      </c>
      <c r="F139" s="3" t="s">
        <v>12</v>
      </c>
      <c r="G139" s="3">
        <v>4</v>
      </c>
      <c r="H139" s="10" t="s">
        <v>286</v>
      </c>
      <c r="I139" s="11">
        <v>0.49</v>
      </c>
      <c r="J139" s="12">
        <v>95.25</v>
      </c>
    </row>
    <row r="140" spans="1:10">
      <c r="A140" s="1" t="s">
        <v>287</v>
      </c>
      <c r="B140" s="2">
        <v>5057</v>
      </c>
      <c r="C140" s="3">
        <v>10</v>
      </c>
      <c r="D140" s="3" t="s">
        <v>11</v>
      </c>
      <c r="E140" s="3">
        <v>38</v>
      </c>
      <c r="F140" s="3" t="s">
        <v>12</v>
      </c>
      <c r="G140" s="3">
        <v>1</v>
      </c>
      <c r="H140" s="10" t="s">
        <v>288</v>
      </c>
      <c r="I140" s="11">
        <v>0.79</v>
      </c>
      <c r="J140" s="12">
        <v>95.7</v>
      </c>
    </row>
    <row r="141" spans="1:10">
      <c r="A141" s="1" t="s">
        <v>289</v>
      </c>
      <c r="B141" s="2">
        <v>5057</v>
      </c>
      <c r="C141" s="3">
        <v>10</v>
      </c>
      <c r="D141" s="3" t="s">
        <v>11</v>
      </c>
      <c r="E141" s="3">
        <v>38</v>
      </c>
      <c r="F141" s="3" t="s">
        <v>12</v>
      </c>
      <c r="G141" s="3">
        <v>2</v>
      </c>
      <c r="H141" s="10" t="s">
        <v>290</v>
      </c>
      <c r="I141" s="11">
        <v>0.62</v>
      </c>
      <c r="J141" s="12">
        <v>96.49</v>
      </c>
    </row>
    <row r="142" spans="1:10">
      <c r="A142" s="1" t="s">
        <v>291</v>
      </c>
      <c r="B142" s="2">
        <v>5057</v>
      </c>
      <c r="C142" s="3">
        <v>10</v>
      </c>
      <c r="D142" s="3" t="s">
        <v>11</v>
      </c>
      <c r="E142" s="3">
        <v>38</v>
      </c>
      <c r="F142" s="3" t="s">
        <v>12</v>
      </c>
      <c r="G142" s="3">
        <v>3</v>
      </c>
      <c r="H142" s="10" t="s">
        <v>292</v>
      </c>
      <c r="I142" s="11">
        <v>0.89500000000000002</v>
      </c>
      <c r="J142" s="12">
        <v>97.11</v>
      </c>
    </row>
    <row r="143" spans="1:10">
      <c r="A143" s="1" t="s">
        <v>293</v>
      </c>
      <c r="B143" s="2">
        <v>5057</v>
      </c>
      <c r="C143" s="3">
        <v>10</v>
      </c>
      <c r="D143" s="3" t="s">
        <v>11</v>
      </c>
      <c r="E143" s="3">
        <v>38</v>
      </c>
      <c r="F143" s="3" t="s">
        <v>12</v>
      </c>
      <c r="G143" s="3">
        <v>4</v>
      </c>
      <c r="H143" s="10" t="s">
        <v>294</v>
      </c>
      <c r="I143" s="11">
        <v>0.92500000000000004</v>
      </c>
      <c r="J143" s="12">
        <v>98.004999999999995</v>
      </c>
    </row>
    <row r="144" spans="1:10">
      <c r="A144" s="1" t="s">
        <v>295</v>
      </c>
      <c r="B144" s="2">
        <v>5057</v>
      </c>
      <c r="C144" s="3">
        <v>10</v>
      </c>
      <c r="D144" s="3" t="s">
        <v>11</v>
      </c>
      <c r="E144" s="3">
        <v>39</v>
      </c>
      <c r="F144" s="3" t="s">
        <v>12</v>
      </c>
      <c r="G144" s="3">
        <v>1</v>
      </c>
      <c r="H144" s="10" t="s">
        <v>296</v>
      </c>
      <c r="I144" s="11">
        <v>0.78</v>
      </c>
      <c r="J144" s="12">
        <v>98.7</v>
      </c>
    </row>
    <row r="145" spans="1:10">
      <c r="A145" s="1" t="s">
        <v>297</v>
      </c>
      <c r="B145" s="2">
        <v>5057</v>
      </c>
      <c r="C145" s="3">
        <v>10</v>
      </c>
      <c r="D145" s="3" t="s">
        <v>11</v>
      </c>
      <c r="E145" s="3">
        <v>39</v>
      </c>
      <c r="F145" s="3" t="s">
        <v>12</v>
      </c>
      <c r="G145" s="3">
        <v>2</v>
      </c>
      <c r="H145" s="10" t="s">
        <v>298</v>
      </c>
      <c r="I145" s="11">
        <v>0.83499999999999996</v>
      </c>
      <c r="J145" s="12">
        <v>99.48</v>
      </c>
    </row>
    <row r="146" spans="1:10">
      <c r="A146" s="1" t="s">
        <v>299</v>
      </c>
      <c r="B146" s="2">
        <v>5057</v>
      </c>
      <c r="C146" s="3">
        <v>10</v>
      </c>
      <c r="D146" s="3" t="s">
        <v>11</v>
      </c>
      <c r="E146" s="3">
        <v>39</v>
      </c>
      <c r="F146" s="3" t="s">
        <v>12</v>
      </c>
      <c r="G146" s="3">
        <v>3</v>
      </c>
      <c r="H146" s="10" t="s">
        <v>300</v>
      </c>
      <c r="I146" s="11">
        <v>0.63</v>
      </c>
      <c r="J146" s="12">
        <v>100.315</v>
      </c>
    </row>
    <row r="147" spans="1:10">
      <c r="A147" s="1" t="s">
        <v>301</v>
      </c>
      <c r="B147" s="2">
        <v>5057</v>
      </c>
      <c r="C147" s="3">
        <v>10</v>
      </c>
      <c r="D147" s="3" t="s">
        <v>11</v>
      </c>
      <c r="E147" s="3">
        <v>39</v>
      </c>
      <c r="F147" s="3" t="s">
        <v>12</v>
      </c>
      <c r="G147" s="3">
        <v>4</v>
      </c>
      <c r="H147" s="10" t="s">
        <v>302</v>
      </c>
      <c r="I147" s="11">
        <v>0.73499999999999999</v>
      </c>
      <c r="J147" s="12">
        <v>100.94499999999999</v>
      </c>
    </row>
    <row r="148" spans="1:10">
      <c r="A148" s="1" t="s">
        <v>303</v>
      </c>
      <c r="B148" s="2">
        <v>5057</v>
      </c>
      <c r="C148" s="3">
        <v>10</v>
      </c>
      <c r="D148" s="3" t="s">
        <v>11</v>
      </c>
      <c r="E148" s="3">
        <v>40</v>
      </c>
      <c r="F148" s="3" t="s">
        <v>12</v>
      </c>
      <c r="G148" s="3">
        <v>1</v>
      </c>
      <c r="H148" s="10" t="s">
        <v>304</v>
      </c>
      <c r="I148" s="11">
        <v>0.69</v>
      </c>
      <c r="J148" s="12">
        <v>101.7</v>
      </c>
    </row>
    <row r="149" spans="1:10">
      <c r="A149" s="1" t="s">
        <v>305</v>
      </c>
      <c r="B149" s="2">
        <v>5057</v>
      </c>
      <c r="C149" s="3">
        <v>10</v>
      </c>
      <c r="D149" s="3" t="s">
        <v>11</v>
      </c>
      <c r="E149" s="3">
        <v>40</v>
      </c>
      <c r="F149" s="3" t="s">
        <v>12</v>
      </c>
      <c r="G149" s="3">
        <v>2</v>
      </c>
      <c r="H149" s="10" t="s">
        <v>306</v>
      </c>
      <c r="I149" s="11">
        <v>0.78500000000000003</v>
      </c>
      <c r="J149" s="12">
        <v>102.39</v>
      </c>
    </row>
    <row r="150" spans="1:10">
      <c r="A150" s="1" t="s">
        <v>307</v>
      </c>
      <c r="B150" s="2">
        <v>5057</v>
      </c>
      <c r="C150" s="3">
        <v>10</v>
      </c>
      <c r="D150" s="3" t="s">
        <v>11</v>
      </c>
      <c r="E150" s="3">
        <v>40</v>
      </c>
      <c r="F150" s="3" t="s">
        <v>12</v>
      </c>
      <c r="G150" s="3">
        <v>3</v>
      </c>
      <c r="H150" s="10" t="s">
        <v>308</v>
      </c>
      <c r="I150" s="11">
        <v>0.89</v>
      </c>
      <c r="J150" s="12">
        <v>103.175</v>
      </c>
    </row>
    <row r="151" spans="1:10">
      <c r="A151" s="1" t="s">
        <v>309</v>
      </c>
      <c r="B151" s="13">
        <v>5057</v>
      </c>
      <c r="C151" s="3">
        <v>10</v>
      </c>
      <c r="D151" s="3" t="s">
        <v>11</v>
      </c>
      <c r="E151" s="3">
        <v>40</v>
      </c>
      <c r="F151" s="3" t="s">
        <v>12</v>
      </c>
      <c r="G151" s="3">
        <v>4</v>
      </c>
      <c r="H151" s="10" t="s">
        <v>310</v>
      </c>
      <c r="I151" s="11">
        <v>0.80500000000000005</v>
      </c>
      <c r="J151" s="12">
        <v>104.065</v>
      </c>
    </row>
    <row r="152" spans="1:10">
      <c r="A152" s="1" t="s">
        <v>311</v>
      </c>
      <c r="B152" s="2">
        <v>5057</v>
      </c>
      <c r="C152" s="3">
        <v>10</v>
      </c>
      <c r="D152" s="3" t="s">
        <v>11</v>
      </c>
      <c r="E152" s="3">
        <v>41</v>
      </c>
      <c r="F152" s="3" t="s">
        <v>12</v>
      </c>
      <c r="G152" s="3">
        <v>1</v>
      </c>
      <c r="H152" s="10" t="s">
        <v>312</v>
      </c>
      <c r="I152" s="11">
        <v>0.94</v>
      </c>
      <c r="J152" s="12">
        <v>104.7</v>
      </c>
    </row>
    <row r="153" spans="1:10">
      <c r="A153" s="1" t="s">
        <v>313</v>
      </c>
      <c r="B153" s="2">
        <v>5057</v>
      </c>
      <c r="C153" s="3">
        <v>10</v>
      </c>
      <c r="D153" s="3" t="s">
        <v>11</v>
      </c>
      <c r="E153" s="3">
        <v>41</v>
      </c>
      <c r="F153" s="3" t="s">
        <v>12</v>
      </c>
      <c r="G153" s="3">
        <v>2</v>
      </c>
      <c r="H153" s="10" t="s">
        <v>314</v>
      </c>
      <c r="I153" s="11">
        <v>0.96</v>
      </c>
      <c r="J153" s="12">
        <v>105.64</v>
      </c>
    </row>
    <row r="154" spans="1:10">
      <c r="A154" s="1" t="s">
        <v>315</v>
      </c>
      <c r="B154" s="2">
        <v>5057</v>
      </c>
      <c r="C154" s="3">
        <v>10</v>
      </c>
      <c r="D154" s="3" t="s">
        <v>11</v>
      </c>
      <c r="E154" s="3">
        <v>41</v>
      </c>
      <c r="F154" s="3" t="s">
        <v>12</v>
      </c>
      <c r="G154" s="3">
        <v>3</v>
      </c>
      <c r="H154" s="10" t="s">
        <v>316</v>
      </c>
      <c r="I154" s="11">
        <v>0.44</v>
      </c>
      <c r="J154" s="12">
        <v>106.6</v>
      </c>
    </row>
    <row r="155" spans="1:10">
      <c r="A155" s="1" t="s">
        <v>317</v>
      </c>
      <c r="B155" s="2">
        <v>5057</v>
      </c>
      <c r="C155" s="3">
        <v>10</v>
      </c>
      <c r="D155" s="3" t="s">
        <v>11</v>
      </c>
      <c r="E155" s="3">
        <v>41</v>
      </c>
      <c r="F155" s="3" t="s">
        <v>12</v>
      </c>
      <c r="G155" s="3">
        <v>4</v>
      </c>
      <c r="H155" s="10" t="s">
        <v>318</v>
      </c>
      <c r="I155" s="11">
        <v>0.625</v>
      </c>
      <c r="J155" s="12">
        <v>107.04</v>
      </c>
    </row>
    <row r="156" spans="1:10">
      <c r="A156" s="1" t="s">
        <v>319</v>
      </c>
      <c r="B156" s="2">
        <v>5057</v>
      </c>
      <c r="C156" s="3">
        <v>10</v>
      </c>
      <c r="D156" s="3" t="s">
        <v>11</v>
      </c>
      <c r="E156" s="3">
        <v>42</v>
      </c>
      <c r="F156" s="3" t="s">
        <v>12</v>
      </c>
      <c r="G156" s="3">
        <v>1</v>
      </c>
      <c r="H156" s="10" t="s">
        <v>320</v>
      </c>
      <c r="I156" s="11">
        <v>0.60499999999999998</v>
      </c>
      <c r="J156" s="12">
        <v>107.7</v>
      </c>
    </row>
    <row r="157" spans="1:10">
      <c r="A157" s="1" t="s">
        <v>321</v>
      </c>
      <c r="B157" s="2">
        <v>5057</v>
      </c>
      <c r="C157" s="3">
        <v>10</v>
      </c>
      <c r="D157" s="3" t="s">
        <v>11</v>
      </c>
      <c r="E157" s="3">
        <v>42</v>
      </c>
      <c r="F157" s="3" t="s">
        <v>12</v>
      </c>
      <c r="G157" s="3">
        <v>2</v>
      </c>
      <c r="H157" s="10" t="s">
        <v>322</v>
      </c>
      <c r="I157" s="11">
        <v>0.98</v>
      </c>
      <c r="J157" s="12">
        <v>108.30500000000001</v>
      </c>
    </row>
    <row r="158" spans="1:10">
      <c r="A158" s="1" t="s">
        <v>323</v>
      </c>
      <c r="B158" s="2">
        <v>5057</v>
      </c>
      <c r="C158" s="3">
        <v>10</v>
      </c>
      <c r="D158" s="3" t="s">
        <v>11</v>
      </c>
      <c r="E158" s="3">
        <v>42</v>
      </c>
      <c r="F158" s="3" t="s">
        <v>12</v>
      </c>
      <c r="G158" s="3">
        <v>3</v>
      </c>
      <c r="H158" s="10" t="s">
        <v>324</v>
      </c>
      <c r="I158" s="11">
        <v>0.71</v>
      </c>
      <c r="J158" s="12">
        <v>109.285</v>
      </c>
    </row>
    <row r="159" spans="1:10">
      <c r="A159" s="1" t="s">
        <v>325</v>
      </c>
      <c r="B159" s="13">
        <v>5057</v>
      </c>
      <c r="C159" s="3">
        <v>10</v>
      </c>
      <c r="D159" s="3" t="s">
        <v>11</v>
      </c>
      <c r="E159" s="3">
        <v>42</v>
      </c>
      <c r="F159" s="3" t="s">
        <v>12</v>
      </c>
      <c r="G159" s="3">
        <v>4</v>
      </c>
      <c r="H159" s="10" t="s">
        <v>326</v>
      </c>
      <c r="I159" s="11">
        <v>0.93</v>
      </c>
      <c r="J159" s="12">
        <v>109.995</v>
      </c>
    </row>
    <row r="160" spans="1:10">
      <c r="A160" s="1" t="s">
        <v>327</v>
      </c>
      <c r="B160" s="2">
        <v>5057</v>
      </c>
      <c r="C160" s="3">
        <v>10</v>
      </c>
      <c r="D160" s="3" t="s">
        <v>11</v>
      </c>
      <c r="E160" s="3">
        <v>43</v>
      </c>
      <c r="F160" s="3" t="s">
        <v>12</v>
      </c>
      <c r="G160" s="3">
        <v>1</v>
      </c>
      <c r="H160" s="10" t="s">
        <v>328</v>
      </c>
      <c r="I160" s="11">
        <v>0.89</v>
      </c>
      <c r="J160" s="12">
        <v>110.7</v>
      </c>
    </row>
    <row r="161" spans="1:10">
      <c r="A161" s="1" t="s">
        <v>329</v>
      </c>
      <c r="B161" s="2">
        <v>5057</v>
      </c>
      <c r="C161" s="3">
        <v>10</v>
      </c>
      <c r="D161" s="3" t="s">
        <v>11</v>
      </c>
      <c r="E161" s="3">
        <v>43</v>
      </c>
      <c r="F161" s="3" t="s">
        <v>12</v>
      </c>
      <c r="G161" s="3">
        <v>2</v>
      </c>
      <c r="H161" s="10" t="s">
        <v>330</v>
      </c>
      <c r="I161" s="11">
        <v>0.83499999999999996</v>
      </c>
      <c r="J161" s="12">
        <v>111.59</v>
      </c>
    </row>
    <row r="162" spans="1:10">
      <c r="A162" s="1" t="s">
        <v>331</v>
      </c>
      <c r="B162" s="2">
        <v>5057</v>
      </c>
      <c r="C162" s="3">
        <v>10</v>
      </c>
      <c r="D162" s="3" t="s">
        <v>11</v>
      </c>
      <c r="E162" s="3">
        <v>43</v>
      </c>
      <c r="F162" s="3" t="s">
        <v>12</v>
      </c>
      <c r="G162" s="3">
        <v>3</v>
      </c>
      <c r="H162" s="10" t="s">
        <v>332</v>
      </c>
      <c r="I162" s="11">
        <v>0.9</v>
      </c>
      <c r="J162" s="12">
        <v>112.425</v>
      </c>
    </row>
    <row r="163" spans="1:10">
      <c r="A163" s="1" t="s">
        <v>333</v>
      </c>
      <c r="B163" s="13">
        <v>5057</v>
      </c>
      <c r="C163" s="3">
        <v>10</v>
      </c>
      <c r="D163" s="3" t="s">
        <v>11</v>
      </c>
      <c r="E163" s="3">
        <v>43</v>
      </c>
      <c r="F163" s="3" t="s">
        <v>12</v>
      </c>
      <c r="G163" s="3">
        <v>4</v>
      </c>
      <c r="H163" s="10" t="s">
        <v>334</v>
      </c>
      <c r="I163" s="11">
        <v>0.54</v>
      </c>
      <c r="J163" s="12">
        <v>113.325</v>
      </c>
    </row>
    <row r="164" spans="1:10">
      <c r="A164" s="1" t="s">
        <v>335</v>
      </c>
      <c r="B164" s="2">
        <v>5057</v>
      </c>
      <c r="C164" s="3">
        <v>10</v>
      </c>
      <c r="D164" s="3" t="s">
        <v>11</v>
      </c>
      <c r="E164" s="3">
        <v>44</v>
      </c>
      <c r="F164" s="3" t="s">
        <v>12</v>
      </c>
      <c r="G164" s="3">
        <v>1</v>
      </c>
      <c r="H164" s="10" t="s">
        <v>336</v>
      </c>
      <c r="I164" s="11">
        <v>0.94499999999999995</v>
      </c>
      <c r="J164" s="12">
        <v>113.7</v>
      </c>
    </row>
    <row r="165" spans="1:10">
      <c r="A165" s="1" t="s">
        <v>337</v>
      </c>
      <c r="B165" s="2">
        <v>5057</v>
      </c>
      <c r="C165" s="3">
        <v>10</v>
      </c>
      <c r="D165" s="3" t="s">
        <v>11</v>
      </c>
      <c r="E165" s="3">
        <v>44</v>
      </c>
      <c r="F165" s="3" t="s">
        <v>12</v>
      </c>
      <c r="G165" s="3">
        <v>2</v>
      </c>
      <c r="H165" s="10" t="s">
        <v>338</v>
      </c>
      <c r="I165" s="11">
        <v>0.5</v>
      </c>
      <c r="J165" s="12">
        <v>114.645</v>
      </c>
    </row>
    <row r="166" spans="1:10">
      <c r="A166" s="1" t="s">
        <v>339</v>
      </c>
      <c r="B166" s="2">
        <v>5057</v>
      </c>
      <c r="C166" s="3">
        <v>10</v>
      </c>
      <c r="D166" s="3" t="s">
        <v>11</v>
      </c>
      <c r="E166" s="3">
        <v>44</v>
      </c>
      <c r="F166" s="3" t="s">
        <v>12</v>
      </c>
      <c r="G166" s="3">
        <v>3</v>
      </c>
      <c r="H166" s="10" t="s">
        <v>340</v>
      </c>
      <c r="I166" s="11">
        <v>0.9</v>
      </c>
      <c r="J166" s="12">
        <v>115.145</v>
      </c>
    </row>
    <row r="167" spans="1:10">
      <c r="A167" s="1" t="s">
        <v>341</v>
      </c>
      <c r="B167" s="2">
        <v>5057</v>
      </c>
      <c r="C167" s="3">
        <v>10</v>
      </c>
      <c r="D167" s="3" t="s">
        <v>11</v>
      </c>
      <c r="E167" s="3">
        <v>44</v>
      </c>
      <c r="F167" s="3" t="s">
        <v>12</v>
      </c>
      <c r="G167" s="3">
        <v>4</v>
      </c>
      <c r="H167" s="10" t="s">
        <v>342</v>
      </c>
      <c r="I167" s="11">
        <v>0.85499999999999998</v>
      </c>
      <c r="J167" s="12">
        <v>116.045</v>
      </c>
    </row>
    <row r="168" spans="1:10">
      <c r="A168" s="1" t="s">
        <v>343</v>
      </c>
      <c r="B168" s="2">
        <v>5057</v>
      </c>
      <c r="C168" s="3">
        <v>10</v>
      </c>
      <c r="D168" s="3" t="s">
        <v>11</v>
      </c>
      <c r="E168" s="3">
        <v>45</v>
      </c>
      <c r="F168" s="3" t="s">
        <v>12</v>
      </c>
      <c r="G168" s="3">
        <v>1</v>
      </c>
      <c r="H168" s="10" t="s">
        <v>344</v>
      </c>
      <c r="I168" s="11">
        <v>0.59</v>
      </c>
      <c r="J168" s="12">
        <v>116.7</v>
      </c>
    </row>
    <row r="169" spans="1:10">
      <c r="A169" s="1" t="s">
        <v>345</v>
      </c>
      <c r="B169" s="2">
        <v>5057</v>
      </c>
      <c r="C169" s="3">
        <v>10</v>
      </c>
      <c r="D169" s="3" t="s">
        <v>11</v>
      </c>
      <c r="E169" s="3">
        <v>45</v>
      </c>
      <c r="F169" s="3" t="s">
        <v>12</v>
      </c>
      <c r="G169" s="3">
        <v>2</v>
      </c>
      <c r="H169" s="10" t="s">
        <v>346</v>
      </c>
      <c r="I169" s="11">
        <v>0.94</v>
      </c>
      <c r="J169" s="12">
        <v>117.29</v>
      </c>
    </row>
    <row r="170" spans="1:10">
      <c r="A170" s="1" t="s">
        <v>347</v>
      </c>
      <c r="B170" s="13">
        <v>5057</v>
      </c>
      <c r="C170" s="3">
        <v>10</v>
      </c>
      <c r="D170" s="3" t="s">
        <v>11</v>
      </c>
      <c r="E170" s="3">
        <v>45</v>
      </c>
      <c r="F170" s="3" t="s">
        <v>12</v>
      </c>
      <c r="G170" s="3">
        <v>3</v>
      </c>
      <c r="H170" s="10" t="s">
        <v>348</v>
      </c>
      <c r="I170" s="11">
        <v>0.78</v>
      </c>
      <c r="J170" s="12">
        <v>118.23</v>
      </c>
    </row>
    <row r="171" spans="1:10">
      <c r="A171" s="1" t="s">
        <v>349</v>
      </c>
      <c r="B171" s="2">
        <v>5057</v>
      </c>
      <c r="C171" s="3">
        <v>10</v>
      </c>
      <c r="D171" s="3" t="s">
        <v>11</v>
      </c>
      <c r="E171" s="3">
        <v>45</v>
      </c>
      <c r="F171" s="3" t="s">
        <v>12</v>
      </c>
      <c r="G171" s="3">
        <v>4</v>
      </c>
      <c r="H171" s="10" t="s">
        <v>350</v>
      </c>
      <c r="I171" s="11">
        <v>0.78500000000000003</v>
      </c>
      <c r="J171" s="12">
        <v>119.01</v>
      </c>
    </row>
    <row r="172" spans="1:10">
      <c r="A172" s="1" t="s">
        <v>351</v>
      </c>
      <c r="B172" s="2">
        <v>5057</v>
      </c>
      <c r="C172" s="3">
        <v>10</v>
      </c>
      <c r="D172" s="3" t="s">
        <v>11</v>
      </c>
      <c r="E172" s="3">
        <v>46</v>
      </c>
      <c r="F172" s="3" t="s">
        <v>12</v>
      </c>
      <c r="G172" s="3">
        <v>1</v>
      </c>
      <c r="H172" s="10" t="s">
        <v>352</v>
      </c>
      <c r="I172" s="11">
        <v>0.76500000000000001</v>
      </c>
      <c r="J172" s="12">
        <v>119.7</v>
      </c>
    </row>
    <row r="173" spans="1:10">
      <c r="A173" s="1" t="s">
        <v>353</v>
      </c>
      <c r="B173" s="2">
        <v>5057</v>
      </c>
      <c r="C173" s="3">
        <v>10</v>
      </c>
      <c r="D173" s="3" t="s">
        <v>11</v>
      </c>
      <c r="E173" s="3">
        <v>46</v>
      </c>
      <c r="F173" s="3" t="s">
        <v>12</v>
      </c>
      <c r="G173" s="3">
        <v>2</v>
      </c>
      <c r="H173" s="10" t="s">
        <v>354</v>
      </c>
      <c r="I173" s="11">
        <v>0.98499999999999999</v>
      </c>
      <c r="J173" s="12">
        <v>120.465</v>
      </c>
    </row>
    <row r="174" spans="1:10">
      <c r="A174" s="1" t="s">
        <v>355</v>
      </c>
      <c r="B174" s="2">
        <v>5057</v>
      </c>
      <c r="C174" s="3">
        <v>10</v>
      </c>
      <c r="D174" s="3" t="s">
        <v>11</v>
      </c>
      <c r="E174" s="3">
        <v>46</v>
      </c>
      <c r="F174" s="3" t="s">
        <v>12</v>
      </c>
      <c r="G174" s="3">
        <v>3</v>
      </c>
      <c r="H174" s="10" t="s">
        <v>356</v>
      </c>
      <c r="I174" s="11">
        <v>0.84</v>
      </c>
      <c r="J174" s="12">
        <v>121.45</v>
      </c>
    </row>
    <row r="175" spans="1:10">
      <c r="A175" s="1" t="s">
        <v>357</v>
      </c>
      <c r="B175" s="2">
        <v>5057</v>
      </c>
      <c r="C175" s="3">
        <v>10</v>
      </c>
      <c r="D175" s="3" t="s">
        <v>11</v>
      </c>
      <c r="E175" s="3">
        <v>46</v>
      </c>
      <c r="F175" s="3" t="s">
        <v>12</v>
      </c>
      <c r="G175" s="3">
        <v>4</v>
      </c>
      <c r="H175" s="10" t="s">
        <v>358</v>
      </c>
      <c r="I175" s="11">
        <v>0.42499999999999999</v>
      </c>
      <c r="J175" s="12">
        <v>122.29</v>
      </c>
    </row>
    <row r="176" spans="1:10">
      <c r="A176" s="1" t="s">
        <v>359</v>
      </c>
      <c r="B176" s="2">
        <v>5057</v>
      </c>
      <c r="C176" s="3">
        <v>10</v>
      </c>
      <c r="D176" s="3" t="s">
        <v>11</v>
      </c>
      <c r="E176" s="3">
        <v>47</v>
      </c>
      <c r="F176" s="3" t="s">
        <v>12</v>
      </c>
      <c r="G176" s="3">
        <v>1</v>
      </c>
      <c r="H176" s="10" t="s">
        <v>360</v>
      </c>
      <c r="I176" s="11">
        <v>0.70499999999999996</v>
      </c>
      <c r="J176" s="12">
        <v>122.7</v>
      </c>
    </row>
    <row r="177" spans="1:10">
      <c r="A177" s="1" t="s">
        <v>361</v>
      </c>
      <c r="B177" s="2">
        <v>5057</v>
      </c>
      <c r="C177" s="3">
        <v>10</v>
      </c>
      <c r="D177" s="3" t="s">
        <v>11</v>
      </c>
      <c r="E177" s="3">
        <v>47</v>
      </c>
      <c r="F177" s="3" t="s">
        <v>12</v>
      </c>
      <c r="G177" s="3">
        <v>2</v>
      </c>
      <c r="H177" s="10" t="s">
        <v>362</v>
      </c>
      <c r="I177" s="11">
        <v>0.93500000000000005</v>
      </c>
      <c r="J177" s="12">
        <v>123.405</v>
      </c>
    </row>
    <row r="178" spans="1:10">
      <c r="A178" s="1" t="s">
        <v>363</v>
      </c>
      <c r="B178" s="2">
        <v>5057</v>
      </c>
      <c r="C178" s="3">
        <v>10</v>
      </c>
      <c r="D178" s="3" t="s">
        <v>11</v>
      </c>
      <c r="E178" s="3">
        <v>47</v>
      </c>
      <c r="F178" s="3" t="s">
        <v>12</v>
      </c>
      <c r="G178" s="3">
        <v>3</v>
      </c>
      <c r="H178" s="10" t="s">
        <v>364</v>
      </c>
      <c r="I178" s="11">
        <v>0.70499999999999996</v>
      </c>
      <c r="J178" s="12">
        <v>124.34</v>
      </c>
    </row>
    <row r="179" spans="1:10">
      <c r="A179" s="1" t="s">
        <v>365</v>
      </c>
      <c r="B179" s="2">
        <v>5057</v>
      </c>
      <c r="C179" s="3">
        <v>10</v>
      </c>
      <c r="D179" s="3" t="s">
        <v>11</v>
      </c>
      <c r="E179" s="3">
        <v>47</v>
      </c>
      <c r="F179" s="3" t="s">
        <v>12</v>
      </c>
      <c r="G179" s="3">
        <v>4</v>
      </c>
      <c r="H179" s="10" t="s">
        <v>366</v>
      </c>
      <c r="I179" s="11">
        <v>0.82</v>
      </c>
      <c r="J179" s="12">
        <v>125.045</v>
      </c>
    </row>
    <row r="180" spans="1:10">
      <c r="A180" s="1" t="s">
        <v>367</v>
      </c>
      <c r="B180" s="2">
        <v>5057</v>
      </c>
      <c r="C180" s="3">
        <v>10</v>
      </c>
      <c r="D180" s="3" t="s">
        <v>11</v>
      </c>
      <c r="E180" s="3">
        <v>48</v>
      </c>
      <c r="F180" s="3" t="s">
        <v>12</v>
      </c>
      <c r="G180" s="3">
        <v>1</v>
      </c>
      <c r="H180" s="10" t="s">
        <v>368</v>
      </c>
      <c r="I180" s="11">
        <v>0.98499999999999999</v>
      </c>
      <c r="J180" s="12">
        <v>125.7</v>
      </c>
    </row>
    <row r="181" spans="1:10">
      <c r="A181" s="1" t="s">
        <v>369</v>
      </c>
      <c r="B181" s="2">
        <v>5057</v>
      </c>
      <c r="C181" s="3">
        <v>10</v>
      </c>
      <c r="D181" s="3" t="s">
        <v>11</v>
      </c>
      <c r="E181" s="3">
        <v>48</v>
      </c>
      <c r="F181" s="3" t="s">
        <v>12</v>
      </c>
      <c r="G181" s="3">
        <v>2</v>
      </c>
      <c r="H181" s="10" t="s">
        <v>370</v>
      </c>
      <c r="I181" s="11">
        <v>0.90500000000000003</v>
      </c>
      <c r="J181" s="12">
        <v>126.685</v>
      </c>
    </row>
    <row r="182" spans="1:10">
      <c r="A182" s="1" t="s">
        <v>371</v>
      </c>
      <c r="B182" s="2">
        <v>5057</v>
      </c>
      <c r="C182" s="3">
        <v>10</v>
      </c>
      <c r="D182" s="3" t="s">
        <v>11</v>
      </c>
      <c r="E182" s="3">
        <v>48</v>
      </c>
      <c r="F182" s="3" t="s">
        <v>12</v>
      </c>
      <c r="G182" s="3">
        <v>3</v>
      </c>
      <c r="H182" s="10" t="s">
        <v>372</v>
      </c>
      <c r="I182" s="11">
        <v>0.72499999999999998</v>
      </c>
      <c r="J182" s="12">
        <v>127.59</v>
      </c>
    </row>
    <row r="183" spans="1:10">
      <c r="A183" s="1" t="s">
        <v>373</v>
      </c>
      <c r="B183" s="13">
        <v>5057</v>
      </c>
      <c r="C183" s="3">
        <v>10</v>
      </c>
      <c r="D183" s="3" t="s">
        <v>11</v>
      </c>
      <c r="E183" s="3">
        <v>48</v>
      </c>
      <c r="F183" s="3" t="s">
        <v>12</v>
      </c>
      <c r="G183" s="3">
        <v>4</v>
      </c>
      <c r="H183" s="10" t="s">
        <v>374</v>
      </c>
      <c r="I183" s="11">
        <v>0.54</v>
      </c>
      <c r="J183" s="12">
        <v>128.315</v>
      </c>
    </row>
    <row r="184" spans="1:10">
      <c r="A184" s="1" t="s">
        <v>375</v>
      </c>
      <c r="B184" s="2">
        <v>5057</v>
      </c>
      <c r="C184" s="3">
        <v>10</v>
      </c>
      <c r="D184" s="3" t="s">
        <v>11</v>
      </c>
      <c r="E184" s="3">
        <v>49</v>
      </c>
      <c r="F184" s="3" t="s">
        <v>12</v>
      </c>
      <c r="G184" s="3">
        <v>1</v>
      </c>
      <c r="H184" s="10" t="s">
        <v>376</v>
      </c>
      <c r="I184" s="11">
        <v>0.83</v>
      </c>
      <c r="J184" s="12">
        <v>128.69999999999999</v>
      </c>
    </row>
    <row r="185" spans="1:10">
      <c r="A185" s="1" t="s">
        <v>377</v>
      </c>
      <c r="B185" s="2">
        <v>5057</v>
      </c>
      <c r="C185" s="3">
        <v>10</v>
      </c>
      <c r="D185" s="3" t="s">
        <v>11</v>
      </c>
      <c r="E185" s="3">
        <v>49</v>
      </c>
      <c r="F185" s="3" t="s">
        <v>12</v>
      </c>
      <c r="G185" s="3">
        <v>2</v>
      </c>
      <c r="H185" s="10" t="s">
        <v>378</v>
      </c>
      <c r="I185" s="11">
        <v>0.42499999999999999</v>
      </c>
      <c r="J185" s="12">
        <v>129.53</v>
      </c>
    </row>
    <row r="186" spans="1:10">
      <c r="A186" s="1" t="s">
        <v>379</v>
      </c>
      <c r="B186" s="2">
        <v>5057</v>
      </c>
      <c r="C186" s="3">
        <v>10</v>
      </c>
      <c r="D186" s="3" t="s">
        <v>11</v>
      </c>
      <c r="E186" s="3">
        <v>49</v>
      </c>
      <c r="F186" s="3" t="s">
        <v>12</v>
      </c>
      <c r="G186" s="3">
        <v>3</v>
      </c>
      <c r="H186" s="10" t="s">
        <v>380</v>
      </c>
      <c r="I186" s="11">
        <v>0.90500000000000003</v>
      </c>
      <c r="J186" s="12">
        <v>129.95500000000001</v>
      </c>
    </row>
    <row r="187" spans="1:10">
      <c r="A187" s="1" t="s">
        <v>381</v>
      </c>
      <c r="B187" s="2">
        <v>5057</v>
      </c>
      <c r="C187" s="3">
        <v>10</v>
      </c>
      <c r="D187" s="3" t="s">
        <v>11</v>
      </c>
      <c r="E187" s="3">
        <v>49</v>
      </c>
      <c r="F187" s="3" t="s">
        <v>12</v>
      </c>
      <c r="G187" s="3">
        <v>4</v>
      </c>
      <c r="H187" s="10" t="s">
        <v>382</v>
      </c>
      <c r="I187" s="11">
        <v>0.86</v>
      </c>
      <c r="J187" s="12">
        <v>130.86000000000001</v>
      </c>
    </row>
    <row r="188" spans="1:10">
      <c r="A188" s="1" t="s">
        <v>383</v>
      </c>
      <c r="B188" s="2">
        <v>5057</v>
      </c>
      <c r="C188" s="3">
        <v>10</v>
      </c>
      <c r="D188" s="3" t="s">
        <v>11</v>
      </c>
      <c r="E188" s="3">
        <v>50</v>
      </c>
      <c r="F188" s="3" t="s">
        <v>12</v>
      </c>
      <c r="G188" s="3">
        <v>1</v>
      </c>
      <c r="H188" s="10" t="s">
        <v>384</v>
      </c>
      <c r="I188" s="11">
        <v>0.96</v>
      </c>
      <c r="J188" s="12">
        <v>131.69999999999999</v>
      </c>
    </row>
    <row r="189" spans="1:10">
      <c r="A189" s="1" t="s">
        <v>385</v>
      </c>
      <c r="B189" s="2">
        <v>5057</v>
      </c>
      <c r="C189" s="3">
        <v>10</v>
      </c>
      <c r="D189" s="3" t="s">
        <v>11</v>
      </c>
      <c r="E189" s="3">
        <v>50</v>
      </c>
      <c r="F189" s="3" t="s">
        <v>12</v>
      </c>
      <c r="G189" s="3">
        <v>2</v>
      </c>
      <c r="H189" s="10" t="s">
        <v>386</v>
      </c>
      <c r="I189" s="11">
        <v>0.68</v>
      </c>
      <c r="J189" s="12">
        <v>132.66</v>
      </c>
    </row>
    <row r="190" spans="1:10">
      <c r="A190" s="1" t="s">
        <v>387</v>
      </c>
      <c r="B190" s="2">
        <v>5057</v>
      </c>
      <c r="C190" s="3">
        <v>10</v>
      </c>
      <c r="D190" s="3" t="s">
        <v>11</v>
      </c>
      <c r="E190" s="3">
        <v>50</v>
      </c>
      <c r="F190" s="3" t="s">
        <v>12</v>
      </c>
      <c r="G190" s="3">
        <v>3</v>
      </c>
      <c r="H190" s="10" t="s">
        <v>388</v>
      </c>
      <c r="I190" s="11">
        <v>0.55500000000000005</v>
      </c>
      <c r="J190" s="12">
        <v>133.34</v>
      </c>
    </row>
    <row r="191" spans="1:10">
      <c r="A191" s="1" t="s">
        <v>389</v>
      </c>
      <c r="B191" s="2">
        <v>5057</v>
      </c>
      <c r="C191" s="3">
        <v>10</v>
      </c>
      <c r="D191" s="3" t="s">
        <v>11</v>
      </c>
      <c r="E191" s="3">
        <v>50</v>
      </c>
      <c r="F191" s="3" t="s">
        <v>12</v>
      </c>
      <c r="G191" s="3">
        <v>4</v>
      </c>
      <c r="H191" s="10" t="s">
        <v>390</v>
      </c>
      <c r="I191" s="11">
        <v>0.98499999999999999</v>
      </c>
      <c r="J191" s="12">
        <v>133.89500000000001</v>
      </c>
    </row>
    <row r="192" spans="1:10">
      <c r="A192" s="1" t="s">
        <v>391</v>
      </c>
      <c r="B192" s="2">
        <v>5057</v>
      </c>
      <c r="C192" s="3">
        <v>10</v>
      </c>
      <c r="D192" s="3" t="s">
        <v>11</v>
      </c>
      <c r="E192" s="3">
        <v>51</v>
      </c>
      <c r="F192" s="3" t="s">
        <v>12</v>
      </c>
      <c r="G192" s="3">
        <v>1</v>
      </c>
      <c r="H192" s="10" t="s">
        <v>392</v>
      </c>
      <c r="I192" s="11">
        <v>0.78</v>
      </c>
      <c r="J192" s="12">
        <v>134.69999999999999</v>
      </c>
    </row>
    <row r="193" spans="1:10">
      <c r="A193" s="1" t="s">
        <v>393</v>
      </c>
      <c r="B193" s="2">
        <v>5057</v>
      </c>
      <c r="C193" s="3">
        <v>10</v>
      </c>
      <c r="D193" s="3" t="s">
        <v>11</v>
      </c>
      <c r="E193" s="3">
        <v>51</v>
      </c>
      <c r="F193" s="3" t="s">
        <v>12</v>
      </c>
      <c r="G193" s="3">
        <v>2</v>
      </c>
      <c r="H193" s="10" t="s">
        <v>394</v>
      </c>
      <c r="I193" s="11">
        <v>0.83499999999999996</v>
      </c>
      <c r="J193" s="12">
        <v>135.47999999999999</v>
      </c>
    </row>
    <row r="194" spans="1:10">
      <c r="A194" s="1" t="s">
        <v>395</v>
      </c>
      <c r="B194" s="2">
        <v>5057</v>
      </c>
      <c r="C194" s="3">
        <v>10</v>
      </c>
      <c r="D194" s="3" t="s">
        <v>11</v>
      </c>
      <c r="E194" s="3">
        <v>51</v>
      </c>
      <c r="F194" s="3" t="s">
        <v>12</v>
      </c>
      <c r="G194" s="3">
        <v>3</v>
      </c>
      <c r="H194" s="10" t="s">
        <v>396</v>
      </c>
      <c r="I194" s="11">
        <v>0.87</v>
      </c>
      <c r="J194" s="12">
        <v>136.315</v>
      </c>
    </row>
    <row r="195" spans="1:10">
      <c r="A195" s="1" t="s">
        <v>397</v>
      </c>
      <c r="B195" s="13">
        <v>5057</v>
      </c>
      <c r="C195" s="3">
        <v>10</v>
      </c>
      <c r="D195" s="3" t="s">
        <v>11</v>
      </c>
      <c r="E195" s="3">
        <v>51</v>
      </c>
      <c r="F195" s="3" t="s">
        <v>12</v>
      </c>
      <c r="G195" s="3">
        <v>4</v>
      </c>
      <c r="H195" s="10" t="s">
        <v>398</v>
      </c>
      <c r="I195" s="11">
        <v>0.62</v>
      </c>
      <c r="J195" s="12">
        <v>137.185</v>
      </c>
    </row>
    <row r="196" spans="1:10">
      <c r="A196" s="1" t="s">
        <v>399</v>
      </c>
      <c r="B196" s="13">
        <v>5057</v>
      </c>
      <c r="C196" s="3">
        <v>10</v>
      </c>
      <c r="D196" s="3" t="s">
        <v>11</v>
      </c>
      <c r="E196" s="3">
        <v>52</v>
      </c>
      <c r="F196" s="3" t="s">
        <v>12</v>
      </c>
      <c r="G196" s="3">
        <v>1</v>
      </c>
      <c r="H196" s="10" t="s">
        <v>400</v>
      </c>
      <c r="I196" s="11">
        <v>0.55000000000000004</v>
      </c>
      <c r="J196" s="12">
        <v>137.69999999999999</v>
      </c>
    </row>
    <row r="197" spans="1:10">
      <c r="A197" s="1" t="s">
        <v>401</v>
      </c>
      <c r="B197" s="2">
        <v>5057</v>
      </c>
      <c r="C197" s="3">
        <v>10</v>
      </c>
      <c r="D197" s="3" t="s">
        <v>11</v>
      </c>
      <c r="E197" s="3">
        <v>52</v>
      </c>
      <c r="F197" s="3" t="s">
        <v>12</v>
      </c>
      <c r="G197" s="3">
        <v>2</v>
      </c>
      <c r="H197" s="10" t="s">
        <v>402</v>
      </c>
      <c r="I197" s="11">
        <v>0.94</v>
      </c>
      <c r="J197" s="12">
        <v>138.25</v>
      </c>
    </row>
    <row r="198" spans="1:10">
      <c r="A198" s="1" t="s">
        <v>403</v>
      </c>
      <c r="B198" s="13">
        <v>5057</v>
      </c>
      <c r="C198" s="3">
        <v>10</v>
      </c>
      <c r="D198" s="3" t="s">
        <v>11</v>
      </c>
      <c r="E198" s="3">
        <v>52</v>
      </c>
      <c r="F198" s="3" t="s">
        <v>12</v>
      </c>
      <c r="G198" s="3">
        <v>3</v>
      </c>
      <c r="H198" s="10" t="s">
        <v>404</v>
      </c>
      <c r="I198" s="11">
        <v>0.77</v>
      </c>
      <c r="J198" s="12">
        <v>139.19</v>
      </c>
    </row>
    <row r="199" spans="1:10">
      <c r="A199" s="1" t="s">
        <v>405</v>
      </c>
      <c r="B199" s="2">
        <v>5057</v>
      </c>
      <c r="C199" s="3">
        <v>10</v>
      </c>
      <c r="D199" s="3" t="s">
        <v>11</v>
      </c>
      <c r="E199" s="3">
        <v>52</v>
      </c>
      <c r="F199" s="3" t="s">
        <v>12</v>
      </c>
      <c r="G199" s="3">
        <v>4</v>
      </c>
      <c r="H199" s="10" t="s">
        <v>406</v>
      </c>
      <c r="I199" s="11">
        <v>0.77500000000000002</v>
      </c>
      <c r="J199" s="12">
        <v>139.96</v>
      </c>
    </row>
    <row r="200" spans="1:10">
      <c r="A200" s="1" t="s">
        <v>407</v>
      </c>
      <c r="B200" s="2">
        <v>5057</v>
      </c>
      <c r="C200" s="3">
        <v>10</v>
      </c>
      <c r="D200" s="3" t="s">
        <v>11</v>
      </c>
      <c r="E200" s="3">
        <v>53</v>
      </c>
      <c r="F200" s="3" t="s">
        <v>12</v>
      </c>
      <c r="G200" s="3">
        <v>1</v>
      </c>
      <c r="H200" s="10" t="s">
        <v>408</v>
      </c>
      <c r="I200" s="11">
        <v>0.78500000000000003</v>
      </c>
      <c r="J200" s="12">
        <v>140.69999999999999</v>
      </c>
    </row>
    <row r="201" spans="1:10">
      <c r="A201" s="1" t="s">
        <v>409</v>
      </c>
      <c r="B201" s="2">
        <v>5057</v>
      </c>
      <c r="C201" s="3">
        <v>10</v>
      </c>
      <c r="D201" s="3" t="s">
        <v>11</v>
      </c>
      <c r="E201" s="3">
        <v>53</v>
      </c>
      <c r="F201" s="3" t="s">
        <v>12</v>
      </c>
      <c r="G201" s="3">
        <v>2</v>
      </c>
      <c r="H201" s="10" t="s">
        <v>410</v>
      </c>
      <c r="I201" s="11">
        <v>0.87</v>
      </c>
      <c r="J201" s="12">
        <v>141.48500000000001</v>
      </c>
    </row>
    <row r="202" spans="1:10">
      <c r="A202" s="1" t="s">
        <v>411</v>
      </c>
      <c r="B202" s="2">
        <v>5057</v>
      </c>
      <c r="C202" s="3">
        <v>10</v>
      </c>
      <c r="D202" s="3" t="s">
        <v>11</v>
      </c>
      <c r="E202" s="3">
        <v>53</v>
      </c>
      <c r="F202" s="3" t="s">
        <v>12</v>
      </c>
      <c r="G202" s="3">
        <v>3</v>
      </c>
      <c r="H202" s="10" t="s">
        <v>412</v>
      </c>
      <c r="I202" s="11">
        <v>0.59499999999999997</v>
      </c>
      <c r="J202" s="12">
        <v>142.35499999999999</v>
      </c>
    </row>
    <row r="203" spans="1:10">
      <c r="A203" s="1" t="s">
        <v>413</v>
      </c>
      <c r="B203" s="2">
        <v>5057</v>
      </c>
      <c r="C203" s="3">
        <v>10</v>
      </c>
      <c r="D203" s="3" t="s">
        <v>11</v>
      </c>
      <c r="E203" s="3">
        <v>53</v>
      </c>
      <c r="F203" s="3" t="s">
        <v>12</v>
      </c>
      <c r="G203" s="3">
        <v>4</v>
      </c>
      <c r="H203" s="10" t="s">
        <v>414</v>
      </c>
      <c r="I203" s="11">
        <v>0.88500000000000001</v>
      </c>
      <c r="J203" s="12">
        <v>142.94999999999999</v>
      </c>
    </row>
    <row r="204" spans="1:10">
      <c r="A204" s="1" t="s">
        <v>415</v>
      </c>
      <c r="B204" s="2">
        <v>5057</v>
      </c>
      <c r="C204" s="3">
        <v>10</v>
      </c>
      <c r="D204" s="3" t="s">
        <v>11</v>
      </c>
      <c r="E204" s="3">
        <v>54</v>
      </c>
      <c r="F204" s="3" t="s">
        <v>12</v>
      </c>
      <c r="G204" s="3">
        <v>1</v>
      </c>
      <c r="H204" s="10" t="s">
        <v>416</v>
      </c>
      <c r="I204" s="11">
        <v>0.84</v>
      </c>
      <c r="J204" s="12">
        <v>143.69999999999999</v>
      </c>
    </row>
    <row r="205" spans="1:10">
      <c r="A205" s="1" t="s">
        <v>417</v>
      </c>
      <c r="B205" s="2">
        <v>5057</v>
      </c>
      <c r="C205" s="3">
        <v>10</v>
      </c>
      <c r="D205" s="3" t="s">
        <v>11</v>
      </c>
      <c r="E205" s="3">
        <v>54</v>
      </c>
      <c r="F205" s="3" t="s">
        <v>12</v>
      </c>
      <c r="G205" s="3">
        <v>2</v>
      </c>
      <c r="H205" s="10" t="s">
        <v>418</v>
      </c>
      <c r="I205" s="11">
        <v>0.90500000000000003</v>
      </c>
      <c r="J205" s="12">
        <v>144.54</v>
      </c>
    </row>
    <row r="206" spans="1:10">
      <c r="A206" s="1" t="s">
        <v>419</v>
      </c>
      <c r="B206" s="2">
        <v>5057</v>
      </c>
      <c r="C206" s="3">
        <v>10</v>
      </c>
      <c r="D206" s="3" t="s">
        <v>11</v>
      </c>
      <c r="E206" s="3">
        <v>54</v>
      </c>
      <c r="F206" s="3" t="s">
        <v>12</v>
      </c>
      <c r="G206" s="3">
        <v>3</v>
      </c>
      <c r="H206" s="10" t="s">
        <v>420</v>
      </c>
      <c r="I206" s="11">
        <v>0.66500000000000004</v>
      </c>
      <c r="J206" s="12">
        <v>145.44499999999999</v>
      </c>
    </row>
    <row r="207" spans="1:10">
      <c r="A207" s="1" t="s">
        <v>421</v>
      </c>
      <c r="B207" s="2">
        <v>5057</v>
      </c>
      <c r="C207" s="3">
        <v>10</v>
      </c>
      <c r="D207" s="3" t="s">
        <v>11</v>
      </c>
      <c r="E207" s="3">
        <v>54</v>
      </c>
      <c r="F207" s="3" t="s">
        <v>12</v>
      </c>
      <c r="G207" s="3">
        <v>4</v>
      </c>
      <c r="H207" s="10" t="s">
        <v>422</v>
      </c>
      <c r="I207" s="11">
        <v>0.7</v>
      </c>
      <c r="J207" s="12">
        <v>146.11000000000001</v>
      </c>
    </row>
    <row r="208" spans="1:10">
      <c r="A208" s="1" t="s">
        <v>423</v>
      </c>
      <c r="B208" s="2">
        <v>5057</v>
      </c>
      <c r="C208" s="3">
        <v>10</v>
      </c>
      <c r="D208" s="3" t="s">
        <v>11</v>
      </c>
      <c r="E208" s="3">
        <v>55</v>
      </c>
      <c r="F208" s="3" t="s">
        <v>12</v>
      </c>
      <c r="G208" s="3">
        <v>1</v>
      </c>
      <c r="H208" s="10" t="s">
        <v>424</v>
      </c>
      <c r="I208" s="11">
        <v>0.625</v>
      </c>
      <c r="J208" s="12">
        <v>146.69999999999999</v>
      </c>
    </row>
    <row r="209" spans="1:10">
      <c r="A209" s="1" t="s">
        <v>425</v>
      </c>
      <c r="B209" s="2">
        <v>5057</v>
      </c>
      <c r="C209" s="3">
        <v>10</v>
      </c>
      <c r="D209" s="3" t="s">
        <v>11</v>
      </c>
      <c r="E209" s="3">
        <v>55</v>
      </c>
      <c r="F209" s="3" t="s">
        <v>12</v>
      </c>
      <c r="G209" s="3">
        <v>2</v>
      </c>
      <c r="H209" s="10" t="s">
        <v>426</v>
      </c>
      <c r="I209" s="11">
        <v>0.98</v>
      </c>
      <c r="J209" s="12">
        <v>147.32499999999999</v>
      </c>
    </row>
    <row r="210" spans="1:10">
      <c r="A210" s="1" t="s">
        <v>427</v>
      </c>
      <c r="B210" s="13">
        <v>5057</v>
      </c>
      <c r="C210" s="3">
        <v>10</v>
      </c>
      <c r="D210" s="3" t="s">
        <v>11</v>
      </c>
      <c r="E210" s="3">
        <v>55</v>
      </c>
      <c r="F210" s="3" t="s">
        <v>12</v>
      </c>
      <c r="G210" s="3">
        <v>3</v>
      </c>
      <c r="H210" s="10" t="s">
        <v>428</v>
      </c>
      <c r="I210" s="11">
        <v>0.84</v>
      </c>
      <c r="J210" s="12">
        <v>148.30500000000001</v>
      </c>
    </row>
    <row r="211" spans="1:10">
      <c r="A211" s="1" t="s">
        <v>429</v>
      </c>
      <c r="B211" s="13">
        <v>5057</v>
      </c>
      <c r="C211" s="3">
        <v>10</v>
      </c>
      <c r="D211" s="3" t="s">
        <v>11</v>
      </c>
      <c r="E211" s="3">
        <v>55</v>
      </c>
      <c r="F211" s="3" t="s">
        <v>12</v>
      </c>
      <c r="G211" s="3">
        <v>4</v>
      </c>
      <c r="H211" s="10" t="s">
        <v>430</v>
      </c>
      <c r="I211" s="11">
        <v>0.74</v>
      </c>
      <c r="J211" s="12">
        <v>149.14500000000001</v>
      </c>
    </row>
    <row r="212" spans="1:10">
      <c r="A212" s="1" t="s">
        <v>431</v>
      </c>
      <c r="B212" s="2">
        <v>5057</v>
      </c>
      <c r="C212" s="3">
        <v>10</v>
      </c>
      <c r="D212" s="3" t="s">
        <v>11</v>
      </c>
      <c r="E212" s="3">
        <v>56</v>
      </c>
      <c r="F212" s="3" t="s">
        <v>12</v>
      </c>
      <c r="G212" s="3">
        <v>1</v>
      </c>
      <c r="H212" s="10" t="s">
        <v>432</v>
      </c>
      <c r="I212" s="11">
        <v>0.9</v>
      </c>
      <c r="J212" s="12">
        <v>149.69999999999999</v>
      </c>
    </row>
    <row r="213" spans="1:10">
      <c r="A213" s="1" t="s">
        <v>433</v>
      </c>
      <c r="B213" s="13">
        <v>5057</v>
      </c>
      <c r="C213" s="3">
        <v>10</v>
      </c>
      <c r="D213" s="3" t="s">
        <v>11</v>
      </c>
      <c r="E213" s="3">
        <v>56</v>
      </c>
      <c r="F213" s="3" t="s">
        <v>12</v>
      </c>
      <c r="G213" s="3">
        <v>2</v>
      </c>
      <c r="H213" s="10" t="s">
        <v>434</v>
      </c>
      <c r="I213" s="11">
        <v>0.95</v>
      </c>
      <c r="J213" s="12">
        <v>150.6</v>
      </c>
    </row>
    <row r="214" spans="1:10">
      <c r="A214" s="1" t="s">
        <v>435</v>
      </c>
      <c r="B214" s="2">
        <v>5057</v>
      </c>
      <c r="C214" s="3">
        <v>10</v>
      </c>
      <c r="D214" s="3" t="s">
        <v>11</v>
      </c>
      <c r="E214" s="3">
        <v>56</v>
      </c>
      <c r="F214" s="3" t="s">
        <v>12</v>
      </c>
      <c r="G214" s="3">
        <v>3</v>
      </c>
      <c r="H214" s="10" t="s">
        <v>436</v>
      </c>
      <c r="I214" s="11">
        <v>0.56000000000000005</v>
      </c>
      <c r="J214" s="12">
        <v>151.55000000000001</v>
      </c>
    </row>
    <row r="215" spans="1:10">
      <c r="A215" s="1" t="s">
        <v>437</v>
      </c>
      <c r="B215" s="2">
        <v>5057</v>
      </c>
      <c r="C215" s="3">
        <v>10</v>
      </c>
      <c r="D215" s="3" t="s">
        <v>11</v>
      </c>
      <c r="E215" s="3">
        <v>56</v>
      </c>
      <c r="F215" s="3" t="s">
        <v>12</v>
      </c>
      <c r="G215" s="3">
        <v>4</v>
      </c>
      <c r="H215" s="10" t="s">
        <v>438</v>
      </c>
      <c r="I215" s="11">
        <v>0.625</v>
      </c>
      <c r="J215" s="12">
        <v>152.11000000000001</v>
      </c>
    </row>
    <row r="216" spans="1:10">
      <c r="A216" s="1" t="s">
        <v>439</v>
      </c>
      <c r="B216" s="2">
        <v>5057</v>
      </c>
      <c r="C216" s="3">
        <v>10</v>
      </c>
      <c r="D216" s="3" t="s">
        <v>11</v>
      </c>
      <c r="E216" s="3">
        <v>57</v>
      </c>
      <c r="F216" s="3" t="s">
        <v>12</v>
      </c>
      <c r="G216" s="3">
        <v>1</v>
      </c>
      <c r="H216" s="10" t="s">
        <v>440</v>
      </c>
      <c r="I216" s="11">
        <v>0.73</v>
      </c>
      <c r="J216" s="12">
        <v>152.69999999999999</v>
      </c>
    </row>
    <row r="217" spans="1:10">
      <c r="A217" s="1" t="s">
        <v>441</v>
      </c>
      <c r="B217" s="13">
        <v>5057</v>
      </c>
      <c r="C217" s="3">
        <v>10</v>
      </c>
      <c r="D217" s="3" t="s">
        <v>11</v>
      </c>
      <c r="E217" s="3">
        <v>57</v>
      </c>
      <c r="F217" s="3" t="s">
        <v>12</v>
      </c>
      <c r="G217" s="3">
        <v>2</v>
      </c>
      <c r="H217" s="10" t="s">
        <v>442</v>
      </c>
      <c r="I217" s="11">
        <v>0.71</v>
      </c>
      <c r="J217" s="12">
        <v>153.43</v>
      </c>
    </row>
    <row r="218" spans="1:10">
      <c r="A218" s="1" t="s">
        <v>443</v>
      </c>
      <c r="B218" s="2">
        <v>5057</v>
      </c>
      <c r="C218" s="3">
        <v>10</v>
      </c>
      <c r="D218" s="3" t="s">
        <v>11</v>
      </c>
      <c r="E218" s="3">
        <v>57</v>
      </c>
      <c r="F218" s="3" t="s">
        <v>12</v>
      </c>
      <c r="G218" s="3">
        <v>3</v>
      </c>
      <c r="H218" s="10" t="s">
        <v>444</v>
      </c>
      <c r="I218" s="11">
        <v>0.84499999999999997</v>
      </c>
      <c r="J218" s="12">
        <v>154.13999999999999</v>
      </c>
    </row>
    <row r="219" spans="1:10">
      <c r="A219" s="1" t="s">
        <v>445</v>
      </c>
      <c r="B219" s="2">
        <v>5057</v>
      </c>
      <c r="C219" s="3">
        <v>10</v>
      </c>
      <c r="D219" s="3" t="s">
        <v>11</v>
      </c>
      <c r="E219" s="3">
        <v>57</v>
      </c>
      <c r="F219" s="3" t="s">
        <v>12</v>
      </c>
      <c r="G219" s="3">
        <v>4</v>
      </c>
      <c r="H219" s="10" t="s">
        <v>446</v>
      </c>
      <c r="I219" s="11">
        <v>0.84</v>
      </c>
      <c r="J219" s="12">
        <v>154.98500000000001</v>
      </c>
    </row>
    <row r="220" spans="1:10">
      <c r="A220" s="1" t="s">
        <v>447</v>
      </c>
      <c r="B220" s="2">
        <v>5057</v>
      </c>
      <c r="C220" s="3">
        <v>10</v>
      </c>
      <c r="D220" s="3" t="s">
        <v>11</v>
      </c>
      <c r="E220" s="3">
        <v>58</v>
      </c>
      <c r="F220" s="3" t="s">
        <v>12</v>
      </c>
      <c r="G220" s="3">
        <v>1</v>
      </c>
      <c r="H220" s="10" t="s">
        <v>448</v>
      </c>
      <c r="I220" s="11">
        <v>0.875</v>
      </c>
      <c r="J220" s="12">
        <v>155.69999999999999</v>
      </c>
    </row>
    <row r="221" spans="1:10">
      <c r="A221" s="1" t="s">
        <v>449</v>
      </c>
      <c r="B221" s="13">
        <v>5057</v>
      </c>
      <c r="C221" s="3">
        <v>10</v>
      </c>
      <c r="D221" s="3" t="s">
        <v>11</v>
      </c>
      <c r="E221" s="3">
        <v>58</v>
      </c>
      <c r="F221" s="3" t="s">
        <v>12</v>
      </c>
      <c r="G221" s="3">
        <v>2</v>
      </c>
      <c r="H221" s="10" t="s">
        <v>450</v>
      </c>
      <c r="I221" s="11">
        <v>0.52</v>
      </c>
      <c r="J221" s="12">
        <v>156.57499999999999</v>
      </c>
    </row>
    <row r="222" spans="1:10">
      <c r="A222" s="1" t="s">
        <v>451</v>
      </c>
      <c r="B222" s="2">
        <v>5057</v>
      </c>
      <c r="C222" s="3">
        <v>10</v>
      </c>
      <c r="D222" s="3" t="s">
        <v>11</v>
      </c>
      <c r="E222" s="3">
        <v>58</v>
      </c>
      <c r="F222" s="3" t="s">
        <v>12</v>
      </c>
      <c r="G222" s="3">
        <v>3</v>
      </c>
      <c r="H222" s="10" t="s">
        <v>452</v>
      </c>
      <c r="I222" s="11">
        <v>0.84499999999999997</v>
      </c>
      <c r="J222" s="12">
        <v>157.095</v>
      </c>
    </row>
    <row r="223" spans="1:10">
      <c r="A223" s="1" t="s">
        <v>453</v>
      </c>
      <c r="B223" s="13">
        <v>5057</v>
      </c>
      <c r="C223" s="3">
        <v>10</v>
      </c>
      <c r="D223" s="3" t="s">
        <v>11</v>
      </c>
      <c r="E223" s="3">
        <v>58</v>
      </c>
      <c r="F223" s="3" t="s">
        <v>12</v>
      </c>
      <c r="G223" s="3">
        <v>4</v>
      </c>
      <c r="H223" s="10" t="s">
        <v>454</v>
      </c>
      <c r="I223" s="11">
        <v>0.79500000000000004</v>
      </c>
      <c r="J223" s="12">
        <v>157.94</v>
      </c>
    </row>
    <row r="224" spans="1:10">
      <c r="A224" s="1" t="s">
        <v>455</v>
      </c>
      <c r="B224" s="2">
        <v>5057</v>
      </c>
      <c r="C224" s="3">
        <v>10</v>
      </c>
      <c r="D224" s="3" t="s">
        <v>11</v>
      </c>
      <c r="E224" s="3">
        <v>59</v>
      </c>
      <c r="F224" s="3" t="s">
        <v>12</v>
      </c>
      <c r="G224" s="3">
        <v>1</v>
      </c>
      <c r="H224" s="10" t="s">
        <v>456</v>
      </c>
      <c r="I224" s="11">
        <v>0.80500000000000005</v>
      </c>
      <c r="J224" s="12">
        <v>158.69999999999999</v>
      </c>
    </row>
    <row r="225" spans="1:10">
      <c r="A225" s="1" t="s">
        <v>457</v>
      </c>
      <c r="B225" s="13">
        <v>5057</v>
      </c>
      <c r="C225" s="3">
        <v>10</v>
      </c>
      <c r="D225" s="3" t="s">
        <v>11</v>
      </c>
      <c r="E225" s="3">
        <v>59</v>
      </c>
      <c r="F225" s="3" t="s">
        <v>12</v>
      </c>
      <c r="G225" s="3">
        <v>2</v>
      </c>
      <c r="H225" s="10" t="s">
        <v>458</v>
      </c>
      <c r="I225" s="11">
        <v>0.89</v>
      </c>
      <c r="J225" s="12">
        <v>159.505</v>
      </c>
    </row>
    <row r="226" spans="1:10">
      <c r="A226" s="1" t="s">
        <v>459</v>
      </c>
      <c r="B226" s="2">
        <v>5057</v>
      </c>
      <c r="C226" s="3">
        <v>10</v>
      </c>
      <c r="D226" s="3" t="s">
        <v>11</v>
      </c>
      <c r="E226" s="3">
        <v>59</v>
      </c>
      <c r="F226" s="3" t="s">
        <v>12</v>
      </c>
      <c r="G226" s="3">
        <v>3</v>
      </c>
      <c r="H226" s="10" t="s">
        <v>460</v>
      </c>
      <c r="I226" s="11">
        <v>0.68500000000000005</v>
      </c>
      <c r="J226" s="12">
        <v>160.39500000000001</v>
      </c>
    </row>
    <row r="227" spans="1:10">
      <c r="A227" s="1" t="s">
        <v>461</v>
      </c>
      <c r="B227" s="2">
        <v>5057</v>
      </c>
      <c r="C227" s="3">
        <v>10</v>
      </c>
      <c r="D227" s="3" t="s">
        <v>11</v>
      </c>
      <c r="E227" s="3">
        <v>59</v>
      </c>
      <c r="F227" s="3" t="s">
        <v>12</v>
      </c>
      <c r="G227" s="3">
        <v>4</v>
      </c>
      <c r="H227" s="10" t="s">
        <v>462</v>
      </c>
      <c r="I227" s="11">
        <v>0.81</v>
      </c>
      <c r="J227" s="12">
        <v>161.08000000000001</v>
      </c>
    </row>
    <row r="228" spans="1:10">
      <c r="A228" s="1" t="s">
        <v>463</v>
      </c>
      <c r="B228" s="2">
        <v>5057</v>
      </c>
      <c r="C228" s="3">
        <v>10</v>
      </c>
      <c r="D228" s="3" t="s">
        <v>11</v>
      </c>
      <c r="E228" s="3">
        <v>60</v>
      </c>
      <c r="F228" s="3" t="s">
        <v>12</v>
      </c>
      <c r="G228" s="3">
        <v>1</v>
      </c>
      <c r="H228" s="10" t="s">
        <v>464</v>
      </c>
      <c r="I228" s="11">
        <v>0.33</v>
      </c>
      <c r="J228" s="12">
        <v>161.69999999999999</v>
      </c>
    </row>
    <row r="229" spans="1:10">
      <c r="A229" s="1" t="s">
        <v>465</v>
      </c>
      <c r="B229" s="2">
        <v>5057</v>
      </c>
      <c r="C229" s="3">
        <v>10</v>
      </c>
      <c r="D229" s="3" t="s">
        <v>11</v>
      </c>
      <c r="E229" s="3">
        <v>60</v>
      </c>
      <c r="F229" s="3" t="s">
        <v>12</v>
      </c>
      <c r="G229" s="3">
        <v>2</v>
      </c>
      <c r="H229" s="10" t="s">
        <v>466</v>
      </c>
      <c r="I229" s="11">
        <v>0.95</v>
      </c>
      <c r="J229" s="12">
        <v>162.03</v>
      </c>
    </row>
    <row r="230" spans="1:10">
      <c r="A230" s="1" t="s">
        <v>467</v>
      </c>
      <c r="B230" s="2">
        <v>5057</v>
      </c>
      <c r="C230" s="3">
        <v>10</v>
      </c>
      <c r="D230" s="3" t="s">
        <v>11</v>
      </c>
      <c r="E230" s="3">
        <v>60</v>
      </c>
      <c r="F230" s="3" t="s">
        <v>12</v>
      </c>
      <c r="G230" s="3">
        <v>3</v>
      </c>
      <c r="H230" s="10" t="s">
        <v>468</v>
      </c>
      <c r="I230" s="11">
        <v>0.99</v>
      </c>
      <c r="J230" s="12">
        <v>162.97999999999999</v>
      </c>
    </row>
    <row r="231" spans="1:10">
      <c r="A231" s="1" t="s">
        <v>469</v>
      </c>
      <c r="B231" s="2">
        <v>5057</v>
      </c>
      <c r="C231" s="3">
        <v>10</v>
      </c>
      <c r="D231" s="3" t="s">
        <v>11</v>
      </c>
      <c r="E231" s="3">
        <v>60</v>
      </c>
      <c r="F231" s="3" t="s">
        <v>12</v>
      </c>
      <c r="G231" s="3">
        <v>4</v>
      </c>
      <c r="H231" s="10" t="s">
        <v>470</v>
      </c>
      <c r="I231" s="11">
        <v>0.91500000000000004</v>
      </c>
      <c r="J231" s="12">
        <v>163.97</v>
      </c>
    </row>
    <row r="232" spans="1:10">
      <c r="A232" s="1" t="s">
        <v>471</v>
      </c>
      <c r="B232" s="2">
        <v>5057</v>
      </c>
      <c r="C232" s="3">
        <v>10</v>
      </c>
      <c r="D232" s="3" t="s">
        <v>11</v>
      </c>
      <c r="E232" s="3">
        <v>61</v>
      </c>
      <c r="F232" s="3" t="s">
        <v>12</v>
      </c>
      <c r="G232" s="3">
        <v>1</v>
      </c>
      <c r="H232" s="10" t="s">
        <v>472</v>
      </c>
      <c r="I232" s="11">
        <v>0.95499999999999996</v>
      </c>
      <c r="J232" s="12">
        <v>164.7</v>
      </c>
    </row>
    <row r="233" spans="1:10">
      <c r="A233" s="1" t="s">
        <v>473</v>
      </c>
      <c r="B233" s="2">
        <v>5057</v>
      </c>
      <c r="C233" s="3">
        <v>10</v>
      </c>
      <c r="D233" s="3" t="s">
        <v>11</v>
      </c>
      <c r="E233" s="3">
        <v>61</v>
      </c>
      <c r="F233" s="3" t="s">
        <v>12</v>
      </c>
      <c r="G233" s="3">
        <v>2</v>
      </c>
      <c r="H233" s="10" t="s">
        <v>474</v>
      </c>
      <c r="I233" s="11">
        <v>0.92500000000000004</v>
      </c>
      <c r="J233" s="12">
        <v>165.655</v>
      </c>
    </row>
    <row r="234" spans="1:10">
      <c r="A234" s="1" t="s">
        <v>475</v>
      </c>
      <c r="B234" s="2">
        <v>5057</v>
      </c>
      <c r="C234" s="3">
        <v>10</v>
      </c>
      <c r="D234" s="3" t="s">
        <v>11</v>
      </c>
      <c r="E234" s="3">
        <v>61</v>
      </c>
      <c r="F234" s="3" t="s">
        <v>12</v>
      </c>
      <c r="G234" s="3">
        <v>3</v>
      </c>
      <c r="H234" s="10" t="s">
        <v>476</v>
      </c>
      <c r="I234" s="11">
        <v>0.79500000000000004</v>
      </c>
      <c r="J234" s="12">
        <v>166.58</v>
      </c>
    </row>
    <row r="235" spans="1:10">
      <c r="A235" s="1" t="s">
        <v>477</v>
      </c>
      <c r="B235" s="2">
        <v>5057</v>
      </c>
      <c r="C235" s="3">
        <v>10</v>
      </c>
      <c r="D235" s="3" t="s">
        <v>11</v>
      </c>
      <c r="E235" s="3">
        <v>61</v>
      </c>
      <c r="F235" s="3" t="s">
        <v>12</v>
      </c>
      <c r="G235" s="3">
        <v>4</v>
      </c>
      <c r="H235" s="10" t="s">
        <v>478</v>
      </c>
      <c r="I235" s="11">
        <v>0.45</v>
      </c>
      <c r="J235" s="12">
        <v>167.375</v>
      </c>
    </row>
    <row r="236" spans="1:10">
      <c r="A236" s="1" t="s">
        <v>479</v>
      </c>
      <c r="B236" s="2">
        <v>5057</v>
      </c>
      <c r="C236" s="3">
        <v>10</v>
      </c>
      <c r="D236" s="3" t="s">
        <v>11</v>
      </c>
      <c r="E236" s="3">
        <v>62</v>
      </c>
      <c r="F236" s="3" t="s">
        <v>12</v>
      </c>
      <c r="G236" s="3">
        <v>1</v>
      </c>
      <c r="H236" s="10" t="s">
        <v>480</v>
      </c>
      <c r="I236" s="11">
        <v>0.88500000000000001</v>
      </c>
      <c r="J236" s="12">
        <v>167.7</v>
      </c>
    </row>
    <row r="237" spans="1:10">
      <c r="A237" s="1" t="s">
        <v>481</v>
      </c>
      <c r="B237" s="2">
        <v>5057</v>
      </c>
      <c r="C237" s="3">
        <v>10</v>
      </c>
      <c r="D237" s="3" t="s">
        <v>11</v>
      </c>
      <c r="E237" s="3">
        <v>62</v>
      </c>
      <c r="F237" s="3" t="s">
        <v>12</v>
      </c>
      <c r="G237" s="3">
        <v>2</v>
      </c>
      <c r="H237" s="10" t="s">
        <v>482</v>
      </c>
      <c r="I237" s="11">
        <v>0.79</v>
      </c>
      <c r="J237" s="12">
        <v>168.58500000000001</v>
      </c>
    </row>
    <row r="238" spans="1:10">
      <c r="A238" s="1" t="s">
        <v>483</v>
      </c>
      <c r="B238" s="2">
        <v>5057</v>
      </c>
      <c r="C238" s="3">
        <v>10</v>
      </c>
      <c r="D238" s="3" t="s">
        <v>11</v>
      </c>
      <c r="E238" s="3">
        <v>62</v>
      </c>
      <c r="F238" s="3" t="s">
        <v>12</v>
      </c>
      <c r="G238" s="3">
        <v>3</v>
      </c>
      <c r="H238" s="10" t="s">
        <v>484</v>
      </c>
      <c r="I238" s="11">
        <v>0.71</v>
      </c>
      <c r="J238" s="12">
        <v>169.375</v>
      </c>
    </row>
    <row r="239" spans="1:10">
      <c r="A239" s="1" t="s">
        <v>485</v>
      </c>
      <c r="B239" s="2">
        <v>5057</v>
      </c>
      <c r="C239" s="3">
        <v>10</v>
      </c>
      <c r="D239" s="3" t="s">
        <v>11</v>
      </c>
      <c r="E239" s="3">
        <v>62</v>
      </c>
      <c r="F239" s="3" t="s">
        <v>12</v>
      </c>
      <c r="G239" s="3">
        <v>4</v>
      </c>
      <c r="H239" s="10" t="s">
        <v>486</v>
      </c>
      <c r="I239" s="11">
        <v>0.67500000000000004</v>
      </c>
      <c r="J239" s="12">
        <v>170.08500000000001</v>
      </c>
    </row>
    <row r="240" spans="1:10">
      <c r="A240" s="1" t="s">
        <v>487</v>
      </c>
      <c r="B240" s="2">
        <v>5057</v>
      </c>
      <c r="C240" s="3">
        <v>10</v>
      </c>
      <c r="D240" s="3" t="s">
        <v>11</v>
      </c>
      <c r="E240" s="3">
        <v>63</v>
      </c>
      <c r="F240" s="3" t="s">
        <v>12</v>
      </c>
      <c r="G240" s="3">
        <v>1</v>
      </c>
      <c r="H240" s="10" t="s">
        <v>488</v>
      </c>
      <c r="I240" s="11">
        <v>0.84</v>
      </c>
      <c r="J240" s="12">
        <v>170.7</v>
      </c>
    </row>
    <row r="241" spans="1:10">
      <c r="A241" s="1" t="s">
        <v>489</v>
      </c>
      <c r="B241" s="2">
        <v>5057</v>
      </c>
      <c r="C241" s="3">
        <v>10</v>
      </c>
      <c r="D241" s="3" t="s">
        <v>11</v>
      </c>
      <c r="E241" s="3">
        <v>63</v>
      </c>
      <c r="F241" s="3" t="s">
        <v>12</v>
      </c>
      <c r="G241" s="3">
        <v>2</v>
      </c>
      <c r="H241" s="10" t="s">
        <v>490</v>
      </c>
      <c r="I241" s="11">
        <v>1</v>
      </c>
      <c r="J241" s="12">
        <v>171.54</v>
      </c>
    </row>
    <row r="242" spans="1:10">
      <c r="A242" s="1" t="s">
        <v>491</v>
      </c>
      <c r="B242" s="13">
        <v>5057</v>
      </c>
      <c r="C242" s="3">
        <v>10</v>
      </c>
      <c r="D242" s="3" t="s">
        <v>11</v>
      </c>
      <c r="E242" s="3">
        <v>63</v>
      </c>
      <c r="F242" s="3" t="s">
        <v>12</v>
      </c>
      <c r="G242" s="3">
        <v>3</v>
      </c>
      <c r="H242" s="10" t="s">
        <v>492</v>
      </c>
      <c r="I242" s="11">
        <v>0.82</v>
      </c>
      <c r="J242" s="12">
        <v>172.54</v>
      </c>
    </row>
    <row r="243" spans="1:10">
      <c r="A243" s="1" t="s">
        <v>493</v>
      </c>
      <c r="B243" s="2">
        <v>5057</v>
      </c>
      <c r="C243" s="3">
        <v>10</v>
      </c>
      <c r="D243" s="3" t="s">
        <v>11</v>
      </c>
      <c r="E243" s="3">
        <v>63</v>
      </c>
      <c r="F243" s="3" t="s">
        <v>12</v>
      </c>
      <c r="G243" s="3">
        <v>4</v>
      </c>
      <c r="H243" s="10" t="s">
        <v>494</v>
      </c>
      <c r="I243" s="11">
        <v>0.51500000000000001</v>
      </c>
      <c r="J243" s="12">
        <v>173.36</v>
      </c>
    </row>
    <row r="244" spans="1:10">
      <c r="A244" s="1" t="s">
        <v>495</v>
      </c>
      <c r="B244" s="2">
        <v>5057</v>
      </c>
      <c r="C244" s="3">
        <v>10</v>
      </c>
      <c r="D244" s="3" t="s">
        <v>11</v>
      </c>
      <c r="E244" s="3">
        <v>64</v>
      </c>
      <c r="F244" s="3" t="s">
        <v>12</v>
      </c>
      <c r="G244" s="3">
        <v>1</v>
      </c>
      <c r="H244" s="10" t="s">
        <v>496</v>
      </c>
      <c r="I244" s="11">
        <v>0.76</v>
      </c>
      <c r="J244" s="12">
        <v>173.7</v>
      </c>
    </row>
    <row r="245" spans="1:10">
      <c r="A245" s="1" t="s">
        <v>497</v>
      </c>
      <c r="B245" s="2">
        <v>5057</v>
      </c>
      <c r="C245" s="3">
        <v>10</v>
      </c>
      <c r="D245" s="3" t="s">
        <v>11</v>
      </c>
      <c r="E245" s="3">
        <v>64</v>
      </c>
      <c r="F245" s="3" t="s">
        <v>12</v>
      </c>
      <c r="G245" s="3">
        <v>2</v>
      </c>
      <c r="H245" s="10" t="s">
        <v>498</v>
      </c>
      <c r="I245" s="11">
        <v>1</v>
      </c>
      <c r="J245" s="12">
        <v>174.46</v>
      </c>
    </row>
    <row r="246" spans="1:10">
      <c r="A246" s="1" t="s">
        <v>499</v>
      </c>
      <c r="B246" s="2">
        <v>5057</v>
      </c>
      <c r="C246" s="3">
        <v>10</v>
      </c>
      <c r="D246" s="3" t="s">
        <v>11</v>
      </c>
      <c r="E246" s="3">
        <v>64</v>
      </c>
      <c r="F246" s="3" t="s">
        <v>12</v>
      </c>
      <c r="G246" s="3">
        <v>3</v>
      </c>
      <c r="H246" s="10" t="s">
        <v>500</v>
      </c>
      <c r="I246" s="11">
        <v>0.80500000000000005</v>
      </c>
      <c r="J246" s="12">
        <v>175.46</v>
      </c>
    </row>
    <row r="247" spans="1:10">
      <c r="A247" s="1" t="s">
        <v>501</v>
      </c>
      <c r="B247" s="2">
        <v>5057</v>
      </c>
      <c r="C247" s="3">
        <v>10</v>
      </c>
      <c r="D247" s="3" t="s">
        <v>11</v>
      </c>
      <c r="E247" s="3">
        <v>65</v>
      </c>
      <c r="F247" s="3" t="s">
        <v>12</v>
      </c>
      <c r="G247" s="3">
        <v>1</v>
      </c>
      <c r="H247" s="10" t="s">
        <v>502</v>
      </c>
      <c r="I247" s="11">
        <v>0.63500000000000001</v>
      </c>
      <c r="J247" s="12">
        <v>176.2</v>
      </c>
    </row>
    <row r="248" spans="1:10">
      <c r="A248" s="1" t="s">
        <v>503</v>
      </c>
      <c r="B248" s="2">
        <v>5057</v>
      </c>
      <c r="C248" s="3">
        <v>10</v>
      </c>
      <c r="D248" s="3" t="s">
        <v>11</v>
      </c>
      <c r="E248" s="3">
        <v>66</v>
      </c>
      <c r="F248" s="3" t="s">
        <v>12</v>
      </c>
      <c r="G248" s="3">
        <v>1</v>
      </c>
      <c r="H248" s="10" t="s">
        <v>504</v>
      </c>
      <c r="I248" s="11">
        <v>0.77</v>
      </c>
      <c r="J248" s="12">
        <v>176.7</v>
      </c>
    </row>
    <row r="249" spans="1:10">
      <c r="A249" s="1" t="s">
        <v>505</v>
      </c>
      <c r="B249" s="2">
        <v>5057</v>
      </c>
      <c r="C249" s="3">
        <v>10</v>
      </c>
      <c r="D249" s="3" t="s">
        <v>11</v>
      </c>
      <c r="E249" s="3">
        <v>66</v>
      </c>
      <c r="F249" s="3" t="s">
        <v>12</v>
      </c>
      <c r="G249" s="3">
        <v>2</v>
      </c>
      <c r="H249" s="10" t="s">
        <v>506</v>
      </c>
      <c r="I249" s="11">
        <v>0.76</v>
      </c>
      <c r="J249" s="12">
        <v>177.47</v>
      </c>
    </row>
    <row r="250" spans="1:10">
      <c r="A250" s="1" t="s">
        <v>507</v>
      </c>
      <c r="B250" s="2">
        <v>5057</v>
      </c>
      <c r="C250" s="3">
        <v>10</v>
      </c>
      <c r="D250" s="3" t="s">
        <v>11</v>
      </c>
      <c r="E250" s="3">
        <v>66</v>
      </c>
      <c r="F250" s="3" t="s">
        <v>12</v>
      </c>
      <c r="G250" s="3">
        <v>3</v>
      </c>
      <c r="H250" s="10" t="s">
        <v>508</v>
      </c>
      <c r="I250" s="11">
        <v>0.5</v>
      </c>
      <c r="J250" s="12">
        <v>178.23</v>
      </c>
    </row>
    <row r="251" spans="1:10">
      <c r="A251" s="1" t="s">
        <v>509</v>
      </c>
      <c r="B251" s="2">
        <v>5057</v>
      </c>
      <c r="C251" s="3">
        <v>10</v>
      </c>
      <c r="D251" s="3" t="s">
        <v>11</v>
      </c>
      <c r="E251" s="3">
        <v>66</v>
      </c>
      <c r="F251" s="3" t="s">
        <v>12</v>
      </c>
      <c r="G251" s="3">
        <v>4</v>
      </c>
      <c r="H251" s="10" t="s">
        <v>510</v>
      </c>
      <c r="I251" s="11">
        <v>0.95</v>
      </c>
      <c r="J251" s="12">
        <v>178.73</v>
      </c>
    </row>
    <row r="252" spans="1:10">
      <c r="A252" s="1" t="s">
        <v>511</v>
      </c>
      <c r="B252" s="2">
        <v>5057</v>
      </c>
      <c r="C252" s="3">
        <v>10</v>
      </c>
      <c r="D252" s="3" t="s">
        <v>11</v>
      </c>
      <c r="E252" s="3">
        <v>67</v>
      </c>
      <c r="F252" s="3" t="s">
        <v>12</v>
      </c>
      <c r="G252" s="3">
        <v>1</v>
      </c>
      <c r="H252" s="10" t="s">
        <v>512</v>
      </c>
      <c r="I252" s="11">
        <v>0.78</v>
      </c>
      <c r="J252" s="12">
        <v>179.7</v>
      </c>
    </row>
    <row r="253" spans="1:10">
      <c r="A253" s="1" t="s">
        <v>513</v>
      </c>
      <c r="B253" s="2">
        <v>5057</v>
      </c>
      <c r="C253" s="3">
        <v>10</v>
      </c>
      <c r="D253" s="3" t="s">
        <v>11</v>
      </c>
      <c r="E253" s="3">
        <v>67</v>
      </c>
      <c r="F253" s="3" t="s">
        <v>12</v>
      </c>
      <c r="G253" s="3">
        <v>2</v>
      </c>
      <c r="H253" s="10" t="s">
        <v>514</v>
      </c>
      <c r="I253" s="11">
        <v>0.47</v>
      </c>
      <c r="J253" s="12">
        <v>180.48</v>
      </c>
    </row>
    <row r="254" spans="1:10">
      <c r="A254" s="1" t="s">
        <v>515</v>
      </c>
      <c r="B254" s="2">
        <v>5057</v>
      </c>
      <c r="C254" s="3">
        <v>10</v>
      </c>
      <c r="D254" s="3" t="s">
        <v>11</v>
      </c>
      <c r="E254" s="3">
        <v>67</v>
      </c>
      <c r="F254" s="3" t="s">
        <v>12</v>
      </c>
      <c r="G254" s="3">
        <v>3</v>
      </c>
      <c r="H254" s="10" t="s">
        <v>516</v>
      </c>
      <c r="I254" s="11">
        <v>0.97499999999999998</v>
      </c>
      <c r="J254" s="12">
        <v>180.95</v>
      </c>
    </row>
    <row r="255" spans="1:10">
      <c r="A255" s="1" t="s">
        <v>517</v>
      </c>
      <c r="B255" s="2">
        <v>5057</v>
      </c>
      <c r="C255" s="3">
        <v>10</v>
      </c>
      <c r="D255" s="3" t="s">
        <v>11</v>
      </c>
      <c r="E255" s="3">
        <v>67</v>
      </c>
      <c r="F255" s="3" t="s">
        <v>12</v>
      </c>
      <c r="G255" s="3">
        <v>4</v>
      </c>
      <c r="H255" s="10" t="s">
        <v>518</v>
      </c>
      <c r="I255" s="11">
        <v>0.97</v>
      </c>
      <c r="J255" s="12">
        <v>181.92500000000001</v>
      </c>
    </row>
    <row r="256" spans="1:10">
      <c r="A256" s="1" t="s">
        <v>519</v>
      </c>
      <c r="B256" s="2">
        <v>5057</v>
      </c>
      <c r="C256" s="3">
        <v>10</v>
      </c>
      <c r="D256" s="3" t="s">
        <v>11</v>
      </c>
      <c r="E256" s="3">
        <v>68</v>
      </c>
      <c r="F256" s="3" t="s">
        <v>12</v>
      </c>
      <c r="G256" s="3">
        <v>1</v>
      </c>
      <c r="H256" s="10" t="s">
        <v>520</v>
      </c>
      <c r="I256" s="11">
        <v>0.67</v>
      </c>
      <c r="J256" s="12">
        <v>182.7</v>
      </c>
    </row>
    <row r="257" spans="1:10">
      <c r="A257" s="1" t="s">
        <v>521</v>
      </c>
      <c r="B257" s="2">
        <v>5057</v>
      </c>
      <c r="C257" s="3">
        <v>10</v>
      </c>
      <c r="D257" s="3" t="s">
        <v>11</v>
      </c>
      <c r="E257" s="3">
        <v>68</v>
      </c>
      <c r="F257" s="3" t="s">
        <v>12</v>
      </c>
      <c r="G257" s="3">
        <v>2</v>
      </c>
      <c r="H257" s="10" t="s">
        <v>522</v>
      </c>
      <c r="I257" s="11">
        <v>0.55000000000000004</v>
      </c>
      <c r="J257" s="12">
        <v>183.37</v>
      </c>
    </row>
    <row r="258" spans="1:10">
      <c r="A258" s="1" t="s">
        <v>523</v>
      </c>
      <c r="B258" s="2">
        <v>5057</v>
      </c>
      <c r="C258" s="3">
        <v>10</v>
      </c>
      <c r="D258" s="3" t="s">
        <v>11</v>
      </c>
      <c r="E258" s="3">
        <v>68</v>
      </c>
      <c r="F258" s="3" t="s">
        <v>12</v>
      </c>
      <c r="G258" s="3">
        <v>3</v>
      </c>
      <c r="H258" s="10" t="s">
        <v>524</v>
      </c>
      <c r="I258" s="11">
        <v>0.90500000000000003</v>
      </c>
      <c r="J258" s="12">
        <v>183.92</v>
      </c>
    </row>
    <row r="259" spans="1:10">
      <c r="A259" s="1" t="s">
        <v>525</v>
      </c>
      <c r="B259" s="2">
        <v>5057</v>
      </c>
      <c r="C259" s="3">
        <v>10</v>
      </c>
      <c r="D259" s="3" t="s">
        <v>11</v>
      </c>
      <c r="E259" s="3">
        <v>68</v>
      </c>
      <c r="F259" s="3" t="s">
        <v>12</v>
      </c>
      <c r="G259" s="3">
        <v>4</v>
      </c>
      <c r="H259" s="10" t="s">
        <v>526</v>
      </c>
      <c r="I259" s="11">
        <v>0.91500000000000004</v>
      </c>
      <c r="J259" s="12">
        <v>184.82499999999999</v>
      </c>
    </row>
    <row r="260" spans="1:10">
      <c r="A260" s="1" t="s">
        <v>527</v>
      </c>
      <c r="B260" s="2">
        <v>5057</v>
      </c>
      <c r="C260" s="3">
        <v>10</v>
      </c>
      <c r="D260" s="3" t="s">
        <v>11</v>
      </c>
      <c r="E260" s="3">
        <v>69</v>
      </c>
      <c r="F260" s="3" t="s">
        <v>12</v>
      </c>
      <c r="G260" s="3">
        <v>1</v>
      </c>
      <c r="H260" s="10" t="s">
        <v>528</v>
      </c>
      <c r="I260" s="11">
        <v>0.92500000000000004</v>
      </c>
      <c r="J260" s="12">
        <v>185.7</v>
      </c>
    </row>
    <row r="261" spans="1:10">
      <c r="A261" s="1" t="s">
        <v>529</v>
      </c>
      <c r="B261" s="2">
        <v>5057</v>
      </c>
      <c r="C261" s="3">
        <v>10</v>
      </c>
      <c r="D261" s="3" t="s">
        <v>11</v>
      </c>
      <c r="E261" s="3">
        <v>69</v>
      </c>
      <c r="F261" s="3" t="s">
        <v>12</v>
      </c>
      <c r="G261" s="3">
        <v>2</v>
      </c>
      <c r="H261" s="10" t="s">
        <v>530</v>
      </c>
      <c r="I261" s="11">
        <v>0.99</v>
      </c>
      <c r="J261" s="12">
        <v>186.625</v>
      </c>
    </row>
    <row r="262" spans="1:10">
      <c r="A262" s="1" t="s">
        <v>531</v>
      </c>
      <c r="B262" s="2">
        <v>5057</v>
      </c>
      <c r="C262" s="3">
        <v>10</v>
      </c>
      <c r="D262" s="3" t="s">
        <v>11</v>
      </c>
      <c r="E262" s="3">
        <v>69</v>
      </c>
      <c r="F262" s="3" t="s">
        <v>12</v>
      </c>
      <c r="G262" s="3">
        <v>3</v>
      </c>
      <c r="H262" s="10" t="s">
        <v>532</v>
      </c>
      <c r="I262" s="11">
        <v>0.91</v>
      </c>
      <c r="J262" s="12">
        <v>187.61500000000001</v>
      </c>
    </row>
    <row r="263" spans="1:10">
      <c r="A263" s="1" t="s">
        <v>533</v>
      </c>
      <c r="B263" s="2">
        <v>5057</v>
      </c>
      <c r="C263" s="3">
        <v>10</v>
      </c>
      <c r="D263" s="3" t="s">
        <v>11</v>
      </c>
      <c r="E263" s="3">
        <v>70</v>
      </c>
      <c r="F263" s="3" t="s">
        <v>12</v>
      </c>
      <c r="G263" s="3">
        <v>1</v>
      </c>
      <c r="H263" s="10" t="s">
        <v>534</v>
      </c>
      <c r="I263" s="11">
        <v>0.36499999999999999</v>
      </c>
      <c r="J263" s="12">
        <v>188.4</v>
      </c>
    </row>
    <row r="264" spans="1:10">
      <c r="A264" s="1" t="s">
        <v>535</v>
      </c>
      <c r="B264" s="2">
        <v>5057</v>
      </c>
      <c r="C264" s="3">
        <v>10</v>
      </c>
      <c r="D264" s="3" t="s">
        <v>11</v>
      </c>
      <c r="E264" s="3">
        <v>71</v>
      </c>
      <c r="F264" s="3" t="s">
        <v>12</v>
      </c>
      <c r="G264" s="3">
        <v>1</v>
      </c>
      <c r="H264" s="10" t="s">
        <v>536</v>
      </c>
      <c r="I264" s="11">
        <v>0.92</v>
      </c>
      <c r="J264" s="12">
        <v>188.7</v>
      </c>
    </row>
    <row r="265" spans="1:10">
      <c r="A265" s="1" t="s">
        <v>537</v>
      </c>
      <c r="B265" s="2">
        <v>5057</v>
      </c>
      <c r="C265" s="3">
        <v>10</v>
      </c>
      <c r="D265" s="3" t="s">
        <v>11</v>
      </c>
      <c r="E265" s="3">
        <v>71</v>
      </c>
      <c r="F265" s="3" t="s">
        <v>12</v>
      </c>
      <c r="G265" s="3">
        <v>2</v>
      </c>
      <c r="H265" s="10" t="s">
        <v>538</v>
      </c>
      <c r="I265" s="11">
        <v>0.65</v>
      </c>
      <c r="J265" s="12">
        <v>189.62</v>
      </c>
    </row>
    <row r="266" spans="1:10">
      <c r="A266" s="1" t="s">
        <v>539</v>
      </c>
      <c r="B266" s="13">
        <v>5057</v>
      </c>
      <c r="C266" s="3">
        <v>10</v>
      </c>
      <c r="D266" s="3" t="s">
        <v>11</v>
      </c>
      <c r="E266" s="3">
        <v>71</v>
      </c>
      <c r="F266" s="3" t="s">
        <v>12</v>
      </c>
      <c r="G266" s="3">
        <v>3</v>
      </c>
      <c r="H266" s="10" t="s">
        <v>540</v>
      </c>
      <c r="I266" s="11">
        <v>0.73</v>
      </c>
      <c r="J266" s="12">
        <v>190.27</v>
      </c>
    </row>
    <row r="267" spans="1:10">
      <c r="A267" s="1" t="s">
        <v>541</v>
      </c>
      <c r="B267" s="2">
        <v>5057</v>
      </c>
      <c r="C267" s="3">
        <v>10</v>
      </c>
      <c r="D267" s="3" t="s">
        <v>11</v>
      </c>
      <c r="E267" s="3">
        <v>71</v>
      </c>
      <c r="F267" s="3" t="s">
        <v>12</v>
      </c>
      <c r="G267" s="3">
        <v>4</v>
      </c>
      <c r="H267" s="10" t="s">
        <v>542</v>
      </c>
      <c r="I267" s="11">
        <v>0.79</v>
      </c>
      <c r="J267" s="12">
        <v>191</v>
      </c>
    </row>
    <row r="268" spans="1:10">
      <c r="A268" s="1" t="s">
        <v>543</v>
      </c>
      <c r="B268" s="2">
        <v>5057</v>
      </c>
      <c r="C268" s="3">
        <v>10</v>
      </c>
      <c r="D268" s="3" t="s">
        <v>11</v>
      </c>
      <c r="E268" s="3">
        <v>72</v>
      </c>
      <c r="F268" s="3" t="s">
        <v>12</v>
      </c>
      <c r="G268" s="3">
        <v>1</v>
      </c>
      <c r="H268" s="10" t="s">
        <v>544</v>
      </c>
      <c r="I268" s="11">
        <v>0.89</v>
      </c>
      <c r="J268" s="12">
        <v>191.7</v>
      </c>
    </row>
    <row r="269" spans="1:10">
      <c r="A269" s="1" t="s">
        <v>545</v>
      </c>
      <c r="B269" s="2">
        <v>5057</v>
      </c>
      <c r="C269" s="3">
        <v>10</v>
      </c>
      <c r="D269" s="3" t="s">
        <v>11</v>
      </c>
      <c r="E269" s="3">
        <v>72</v>
      </c>
      <c r="F269" s="3" t="s">
        <v>12</v>
      </c>
      <c r="G269" s="3">
        <v>2</v>
      </c>
      <c r="H269" s="10" t="s">
        <v>546</v>
      </c>
      <c r="I269" s="11">
        <v>0.6</v>
      </c>
      <c r="J269" s="12">
        <v>192.59</v>
      </c>
    </row>
    <row r="270" spans="1:10">
      <c r="A270" s="1" t="s">
        <v>547</v>
      </c>
      <c r="B270" s="2">
        <v>5057</v>
      </c>
      <c r="C270" s="3">
        <v>10</v>
      </c>
      <c r="D270" s="3" t="s">
        <v>11</v>
      </c>
      <c r="E270" s="3">
        <v>72</v>
      </c>
      <c r="F270" s="3" t="s">
        <v>12</v>
      </c>
      <c r="G270" s="3">
        <v>3</v>
      </c>
      <c r="H270" s="10" t="s">
        <v>548</v>
      </c>
      <c r="I270" s="11">
        <v>0.82</v>
      </c>
      <c r="J270" s="12">
        <v>193.19</v>
      </c>
    </row>
    <row r="271" spans="1:10">
      <c r="A271" s="1" t="s">
        <v>549</v>
      </c>
      <c r="B271" s="13">
        <v>5057</v>
      </c>
      <c r="C271" s="3">
        <v>10</v>
      </c>
      <c r="D271" s="3" t="s">
        <v>11</v>
      </c>
      <c r="E271" s="3">
        <v>72</v>
      </c>
      <c r="F271" s="3" t="s">
        <v>12</v>
      </c>
      <c r="G271" s="3">
        <v>4</v>
      </c>
      <c r="H271" s="10" t="s">
        <v>550</v>
      </c>
      <c r="I271" s="11">
        <v>0.86</v>
      </c>
      <c r="J271" s="12">
        <v>194.01</v>
      </c>
    </row>
    <row r="272" spans="1:10">
      <c r="A272" s="1" t="s">
        <v>551</v>
      </c>
      <c r="B272" s="2">
        <v>5057</v>
      </c>
      <c r="C272" s="3">
        <v>10</v>
      </c>
      <c r="D272" s="3" t="s">
        <v>11</v>
      </c>
      <c r="E272" s="3">
        <v>73</v>
      </c>
      <c r="F272" s="3" t="s">
        <v>12</v>
      </c>
      <c r="G272" s="3">
        <v>1</v>
      </c>
      <c r="H272" s="10" t="s">
        <v>552</v>
      </c>
      <c r="I272" s="11">
        <v>0.89</v>
      </c>
      <c r="J272" s="12">
        <v>194.7</v>
      </c>
    </row>
    <row r="273" spans="1:10">
      <c r="A273" s="1" t="s">
        <v>553</v>
      </c>
      <c r="B273" s="2">
        <v>5057</v>
      </c>
      <c r="C273" s="3">
        <v>10</v>
      </c>
      <c r="D273" s="3" t="s">
        <v>11</v>
      </c>
      <c r="E273" s="3">
        <v>73</v>
      </c>
      <c r="F273" s="3" t="s">
        <v>12</v>
      </c>
      <c r="G273" s="3">
        <v>2</v>
      </c>
      <c r="H273" s="10" t="s">
        <v>554</v>
      </c>
      <c r="I273" s="11">
        <v>0.65</v>
      </c>
      <c r="J273" s="12">
        <v>195.59</v>
      </c>
    </row>
    <row r="274" spans="1:10">
      <c r="A274" s="1" t="s">
        <v>555</v>
      </c>
      <c r="B274" s="2">
        <v>5057</v>
      </c>
      <c r="C274" s="3">
        <v>10</v>
      </c>
      <c r="D274" s="3" t="s">
        <v>11</v>
      </c>
      <c r="E274" s="3">
        <v>73</v>
      </c>
      <c r="F274" s="3" t="s">
        <v>12</v>
      </c>
      <c r="G274" s="3">
        <v>3</v>
      </c>
      <c r="H274" s="10" t="s">
        <v>556</v>
      </c>
      <c r="I274" s="11">
        <v>0.9</v>
      </c>
      <c r="J274" s="12">
        <v>196.24</v>
      </c>
    </row>
    <row r="275" spans="1:10">
      <c r="A275" s="1" t="s">
        <v>557</v>
      </c>
      <c r="B275" s="2">
        <v>5057</v>
      </c>
      <c r="C275" s="3">
        <v>10</v>
      </c>
      <c r="D275" s="3" t="s">
        <v>11</v>
      </c>
      <c r="E275" s="3">
        <v>73</v>
      </c>
      <c r="F275" s="3" t="s">
        <v>12</v>
      </c>
      <c r="G275" s="3">
        <v>4</v>
      </c>
      <c r="H275" s="10" t="s">
        <v>558</v>
      </c>
      <c r="I275" s="11">
        <v>0.67</v>
      </c>
      <c r="J275" s="12">
        <v>197.14</v>
      </c>
    </row>
    <row r="276" spans="1:10">
      <c r="A276" s="1" t="s">
        <v>559</v>
      </c>
      <c r="B276" s="2">
        <v>5057</v>
      </c>
      <c r="C276" s="3">
        <v>10</v>
      </c>
      <c r="D276" s="3" t="s">
        <v>11</v>
      </c>
      <c r="E276" s="3">
        <v>74</v>
      </c>
      <c r="F276" s="3" t="s">
        <v>12</v>
      </c>
      <c r="G276" s="3">
        <v>1</v>
      </c>
      <c r="H276" s="10" t="s">
        <v>560</v>
      </c>
      <c r="I276" s="11">
        <v>0.875</v>
      </c>
      <c r="J276" s="12">
        <v>197.7</v>
      </c>
    </row>
    <row r="277" spans="1:10">
      <c r="A277" s="1" t="s">
        <v>561</v>
      </c>
      <c r="B277" s="2">
        <v>5057</v>
      </c>
      <c r="C277" s="3">
        <v>10</v>
      </c>
      <c r="D277" s="3" t="s">
        <v>11</v>
      </c>
      <c r="E277" s="3">
        <v>74</v>
      </c>
      <c r="F277" s="3" t="s">
        <v>12</v>
      </c>
      <c r="G277" s="3">
        <v>2</v>
      </c>
      <c r="H277" s="10" t="s">
        <v>562</v>
      </c>
      <c r="I277" s="11">
        <v>0.88500000000000001</v>
      </c>
      <c r="J277" s="12">
        <v>198.57499999999999</v>
      </c>
    </row>
    <row r="278" spans="1:10">
      <c r="A278" s="1" t="s">
        <v>563</v>
      </c>
      <c r="B278" s="2">
        <v>5057</v>
      </c>
      <c r="C278" s="3">
        <v>10</v>
      </c>
      <c r="D278" s="3" t="s">
        <v>11</v>
      </c>
      <c r="E278" s="3">
        <v>74</v>
      </c>
      <c r="F278" s="3" t="s">
        <v>12</v>
      </c>
      <c r="G278" s="3">
        <v>3</v>
      </c>
      <c r="H278" s="10" t="s">
        <v>564</v>
      </c>
      <c r="I278" s="11">
        <v>0.74</v>
      </c>
      <c r="J278" s="12">
        <v>199.46</v>
      </c>
    </row>
    <row r="279" spans="1:10">
      <c r="A279" s="1" t="s">
        <v>565</v>
      </c>
      <c r="B279" s="2">
        <v>5057</v>
      </c>
      <c r="C279" s="3">
        <v>10</v>
      </c>
      <c r="D279" s="3" t="s">
        <v>11</v>
      </c>
      <c r="E279" s="3">
        <v>74</v>
      </c>
      <c r="F279" s="3" t="s">
        <v>12</v>
      </c>
      <c r="G279" s="3">
        <v>4</v>
      </c>
      <c r="H279" s="10" t="s">
        <v>566</v>
      </c>
      <c r="I279" s="11">
        <v>0.76</v>
      </c>
      <c r="J279" s="12">
        <v>200.2</v>
      </c>
    </row>
    <row r="280" spans="1:10">
      <c r="A280" s="1" t="s">
        <v>567</v>
      </c>
      <c r="B280" s="2">
        <v>5057</v>
      </c>
      <c r="C280" s="3">
        <v>10</v>
      </c>
      <c r="D280" s="3" t="s">
        <v>11</v>
      </c>
      <c r="E280" s="3">
        <v>75</v>
      </c>
      <c r="F280" s="3" t="s">
        <v>12</v>
      </c>
      <c r="G280" s="3">
        <v>1</v>
      </c>
      <c r="H280" s="10" t="s">
        <v>568</v>
      </c>
      <c r="I280" s="11">
        <v>0.79500000000000004</v>
      </c>
      <c r="J280" s="12">
        <v>200.7</v>
      </c>
    </row>
    <row r="281" spans="1:10">
      <c r="A281" s="1" t="s">
        <v>569</v>
      </c>
      <c r="B281" s="2">
        <v>5057</v>
      </c>
      <c r="C281" s="3">
        <v>10</v>
      </c>
      <c r="D281" s="3" t="s">
        <v>11</v>
      </c>
      <c r="E281" s="3">
        <v>75</v>
      </c>
      <c r="F281" s="3" t="s">
        <v>12</v>
      </c>
      <c r="G281" s="3">
        <v>2</v>
      </c>
      <c r="H281" s="10" t="s">
        <v>570</v>
      </c>
      <c r="I281" s="11">
        <v>0.76500000000000001</v>
      </c>
      <c r="J281" s="12">
        <v>201.495</v>
      </c>
    </row>
    <row r="282" spans="1:10">
      <c r="A282" s="1" t="s">
        <v>571</v>
      </c>
      <c r="B282" s="13">
        <v>5057</v>
      </c>
      <c r="C282" s="3">
        <v>10</v>
      </c>
      <c r="D282" s="3" t="s">
        <v>11</v>
      </c>
      <c r="E282" s="3">
        <v>75</v>
      </c>
      <c r="F282" s="3" t="s">
        <v>12</v>
      </c>
      <c r="G282" s="3">
        <v>3</v>
      </c>
      <c r="H282" s="10" t="s">
        <v>572</v>
      </c>
      <c r="I282" s="11">
        <v>0.56999999999999995</v>
      </c>
      <c r="J282" s="12">
        <v>202.26</v>
      </c>
    </row>
    <row r="283" spans="1:10">
      <c r="A283" s="1" t="s">
        <v>573</v>
      </c>
      <c r="B283" s="2">
        <v>5057</v>
      </c>
      <c r="C283" s="3">
        <v>10</v>
      </c>
      <c r="D283" s="3" t="s">
        <v>11</v>
      </c>
      <c r="E283" s="3">
        <v>75</v>
      </c>
      <c r="F283" s="3" t="s">
        <v>12</v>
      </c>
      <c r="G283" s="3">
        <v>4</v>
      </c>
      <c r="H283" s="10" t="s">
        <v>574</v>
      </c>
      <c r="I283" s="11">
        <v>0.93</v>
      </c>
      <c r="J283" s="12">
        <v>202.83</v>
      </c>
    </row>
    <row r="284" spans="1:10">
      <c r="A284" s="1" t="s">
        <v>575</v>
      </c>
      <c r="B284" s="2">
        <v>5057</v>
      </c>
      <c r="C284" s="3">
        <v>10</v>
      </c>
      <c r="D284" s="3" t="s">
        <v>11</v>
      </c>
      <c r="E284" s="3">
        <v>76</v>
      </c>
      <c r="F284" s="3" t="s">
        <v>12</v>
      </c>
      <c r="G284" s="3">
        <v>1</v>
      </c>
      <c r="H284" s="10" t="s">
        <v>576</v>
      </c>
      <c r="I284" s="11">
        <v>0.87</v>
      </c>
      <c r="J284" s="12">
        <v>203.7</v>
      </c>
    </row>
    <row r="285" spans="1:10">
      <c r="A285" s="1" t="s">
        <v>577</v>
      </c>
      <c r="B285" s="2">
        <v>5057</v>
      </c>
      <c r="C285" s="3">
        <v>10</v>
      </c>
      <c r="D285" s="3" t="s">
        <v>11</v>
      </c>
      <c r="E285" s="3">
        <v>76</v>
      </c>
      <c r="F285" s="3" t="s">
        <v>12</v>
      </c>
      <c r="G285" s="3">
        <v>2</v>
      </c>
      <c r="H285" s="10" t="s">
        <v>578</v>
      </c>
      <c r="I285" s="11">
        <v>0.505</v>
      </c>
      <c r="J285" s="12">
        <v>204.57</v>
      </c>
    </row>
    <row r="286" spans="1:10">
      <c r="A286" s="1" t="s">
        <v>579</v>
      </c>
      <c r="B286" s="2">
        <v>5057</v>
      </c>
      <c r="C286" s="3">
        <v>10</v>
      </c>
      <c r="D286" s="3" t="s">
        <v>11</v>
      </c>
      <c r="E286" s="3">
        <v>76</v>
      </c>
      <c r="F286" s="3" t="s">
        <v>12</v>
      </c>
      <c r="G286" s="3">
        <v>3</v>
      </c>
      <c r="H286" s="10" t="s">
        <v>580</v>
      </c>
      <c r="I286" s="11">
        <v>0.76500000000000001</v>
      </c>
      <c r="J286" s="12">
        <v>205.07499999999999</v>
      </c>
    </row>
    <row r="287" spans="1:10">
      <c r="A287" s="1" t="s">
        <v>581</v>
      </c>
      <c r="B287" s="2">
        <v>5057</v>
      </c>
      <c r="C287" s="3">
        <v>10</v>
      </c>
      <c r="D287" s="3" t="s">
        <v>11</v>
      </c>
      <c r="E287" s="3">
        <v>76</v>
      </c>
      <c r="F287" s="3" t="s">
        <v>12</v>
      </c>
      <c r="G287" s="3">
        <v>4</v>
      </c>
      <c r="H287" s="10" t="s">
        <v>582</v>
      </c>
      <c r="I287" s="11">
        <v>0.98</v>
      </c>
      <c r="J287" s="12">
        <v>205.84</v>
      </c>
    </row>
    <row r="288" spans="1:10">
      <c r="A288" s="1" t="s">
        <v>583</v>
      </c>
      <c r="B288" s="2">
        <v>5057</v>
      </c>
      <c r="C288" s="3">
        <v>10</v>
      </c>
      <c r="D288" s="3" t="s">
        <v>11</v>
      </c>
      <c r="E288" s="3">
        <v>77</v>
      </c>
      <c r="F288" s="3" t="s">
        <v>12</v>
      </c>
      <c r="G288" s="3">
        <v>1</v>
      </c>
      <c r="H288" s="10" t="s">
        <v>584</v>
      </c>
      <c r="I288" s="11">
        <v>1</v>
      </c>
      <c r="J288" s="12">
        <v>206.7</v>
      </c>
    </row>
    <row r="289" spans="1:10">
      <c r="A289" s="1" t="s">
        <v>585</v>
      </c>
      <c r="B289" s="2">
        <v>5057</v>
      </c>
      <c r="C289" s="3">
        <v>10</v>
      </c>
      <c r="D289" s="3" t="s">
        <v>11</v>
      </c>
      <c r="E289" s="3">
        <v>77</v>
      </c>
      <c r="F289" s="3" t="s">
        <v>12</v>
      </c>
      <c r="G289" s="3">
        <v>2</v>
      </c>
      <c r="H289" s="10" t="s">
        <v>586</v>
      </c>
      <c r="I289" s="11">
        <v>0.86499999999999999</v>
      </c>
      <c r="J289" s="12">
        <v>207.7</v>
      </c>
    </row>
    <row r="290" spans="1:10">
      <c r="A290" s="1" t="s">
        <v>587</v>
      </c>
      <c r="B290" s="2">
        <v>5057</v>
      </c>
      <c r="C290" s="3">
        <v>10</v>
      </c>
      <c r="D290" s="3" t="s">
        <v>11</v>
      </c>
      <c r="E290" s="3">
        <v>77</v>
      </c>
      <c r="F290" s="3" t="s">
        <v>12</v>
      </c>
      <c r="G290" s="3">
        <v>3</v>
      </c>
      <c r="H290" s="10" t="s">
        <v>588</v>
      </c>
      <c r="I290" s="11">
        <v>0.4</v>
      </c>
      <c r="J290" s="12">
        <v>208.565</v>
      </c>
    </row>
    <row r="291" spans="1:10">
      <c r="A291" s="1" t="s">
        <v>589</v>
      </c>
      <c r="B291" s="2">
        <v>5057</v>
      </c>
      <c r="C291" s="3">
        <v>10</v>
      </c>
      <c r="D291" s="3" t="s">
        <v>11</v>
      </c>
      <c r="E291" s="3">
        <v>77</v>
      </c>
      <c r="F291" s="3" t="s">
        <v>12</v>
      </c>
      <c r="G291" s="3">
        <v>4</v>
      </c>
      <c r="H291" s="10" t="s">
        <v>590</v>
      </c>
      <c r="I291" s="11">
        <v>0.90500000000000003</v>
      </c>
      <c r="J291" s="12">
        <v>208.965</v>
      </c>
    </row>
    <row r="292" spans="1:10">
      <c r="A292" s="1" t="s">
        <v>591</v>
      </c>
      <c r="B292" s="2">
        <v>5057</v>
      </c>
      <c r="C292" s="3">
        <v>10</v>
      </c>
      <c r="D292" s="3" t="s">
        <v>11</v>
      </c>
      <c r="E292" s="3">
        <v>78</v>
      </c>
      <c r="F292" s="3" t="s">
        <v>12</v>
      </c>
      <c r="G292" s="3">
        <v>1</v>
      </c>
      <c r="H292" s="10" t="s">
        <v>592</v>
      </c>
      <c r="I292" s="11">
        <v>0.98</v>
      </c>
      <c r="J292" s="12">
        <v>209.7</v>
      </c>
    </row>
    <row r="293" spans="1:10">
      <c r="A293" s="1" t="s">
        <v>593</v>
      </c>
      <c r="B293" s="2">
        <v>5057</v>
      </c>
      <c r="C293" s="3">
        <v>10</v>
      </c>
      <c r="D293" s="3" t="s">
        <v>11</v>
      </c>
      <c r="E293" s="3">
        <v>78</v>
      </c>
      <c r="F293" s="3" t="s">
        <v>12</v>
      </c>
      <c r="G293" s="3">
        <v>2</v>
      </c>
      <c r="H293" s="10" t="s">
        <v>594</v>
      </c>
      <c r="I293" s="11">
        <v>0.98499999999999999</v>
      </c>
      <c r="J293" s="12">
        <v>210.68</v>
      </c>
    </row>
    <row r="294" spans="1:10">
      <c r="A294" s="1" t="s">
        <v>595</v>
      </c>
      <c r="B294" s="2">
        <v>5057</v>
      </c>
      <c r="C294" s="3">
        <v>10</v>
      </c>
      <c r="D294" s="3" t="s">
        <v>11</v>
      </c>
      <c r="E294" s="3">
        <v>79</v>
      </c>
      <c r="F294" s="3" t="s">
        <v>12</v>
      </c>
      <c r="G294" s="3">
        <v>1</v>
      </c>
      <c r="H294" s="10" t="s">
        <v>596</v>
      </c>
      <c r="I294" s="11">
        <v>0.55500000000000005</v>
      </c>
      <c r="J294" s="12">
        <v>211.7</v>
      </c>
    </row>
    <row r="295" spans="1:10">
      <c r="A295" s="1" t="s">
        <v>597</v>
      </c>
      <c r="B295" s="13">
        <v>5057</v>
      </c>
      <c r="C295" s="3">
        <v>10</v>
      </c>
      <c r="D295" s="3" t="s">
        <v>11</v>
      </c>
      <c r="E295" s="3">
        <v>79</v>
      </c>
      <c r="F295" s="3" t="s">
        <v>12</v>
      </c>
      <c r="G295" s="3">
        <v>2</v>
      </c>
      <c r="H295" s="10" t="s">
        <v>598</v>
      </c>
      <c r="I295" s="11">
        <v>0.64500000000000002</v>
      </c>
      <c r="J295" s="12">
        <v>212.255</v>
      </c>
    </row>
    <row r="296" spans="1:10">
      <c r="A296" s="1" t="s">
        <v>599</v>
      </c>
      <c r="B296" s="13">
        <v>5057</v>
      </c>
      <c r="C296" s="3">
        <v>10</v>
      </c>
      <c r="D296" s="3" t="s">
        <v>11</v>
      </c>
      <c r="E296" s="3">
        <v>80</v>
      </c>
      <c r="F296" s="3" t="s">
        <v>12</v>
      </c>
      <c r="G296" s="3">
        <v>1</v>
      </c>
      <c r="H296" s="10" t="s">
        <v>600</v>
      </c>
      <c r="I296" s="11">
        <v>0.91500000000000004</v>
      </c>
      <c r="J296" s="12">
        <v>212.7</v>
      </c>
    </row>
    <row r="297" spans="1:10">
      <c r="A297" s="1" t="s">
        <v>601</v>
      </c>
      <c r="B297" s="2">
        <v>5057</v>
      </c>
      <c r="C297" s="3">
        <v>10</v>
      </c>
      <c r="D297" s="3" t="s">
        <v>11</v>
      </c>
      <c r="E297" s="3">
        <v>80</v>
      </c>
      <c r="F297" s="3" t="s">
        <v>12</v>
      </c>
      <c r="G297" s="3">
        <v>2</v>
      </c>
      <c r="H297" s="10" t="s">
        <v>602</v>
      </c>
      <c r="I297" s="11">
        <v>0.41</v>
      </c>
      <c r="J297" s="12">
        <v>213.61500000000001</v>
      </c>
    </row>
    <row r="298" spans="1:10">
      <c r="A298" s="1" t="s">
        <v>603</v>
      </c>
      <c r="B298" s="2">
        <v>5057</v>
      </c>
      <c r="C298" s="3">
        <v>10</v>
      </c>
      <c r="D298" s="3" t="s">
        <v>11</v>
      </c>
      <c r="E298" s="3">
        <v>80</v>
      </c>
      <c r="F298" s="3" t="s">
        <v>12</v>
      </c>
      <c r="G298" s="3">
        <v>3</v>
      </c>
      <c r="H298" s="10" t="s">
        <v>604</v>
      </c>
      <c r="I298" s="11">
        <v>0.88</v>
      </c>
      <c r="J298" s="12">
        <v>214.02500000000001</v>
      </c>
    </row>
    <row r="299" spans="1:10">
      <c r="A299" s="1" t="s">
        <v>605</v>
      </c>
      <c r="B299" s="2">
        <v>5057</v>
      </c>
      <c r="C299" s="3">
        <v>10</v>
      </c>
      <c r="D299" s="3" t="s">
        <v>11</v>
      </c>
      <c r="E299" s="3">
        <v>80</v>
      </c>
      <c r="F299" s="3" t="s">
        <v>12</v>
      </c>
      <c r="G299" s="3">
        <v>4</v>
      </c>
      <c r="H299" s="10" t="s">
        <v>606</v>
      </c>
      <c r="I299" s="11">
        <v>0.82499999999999996</v>
      </c>
      <c r="J299" s="12">
        <v>214.905</v>
      </c>
    </row>
    <row r="300" spans="1:10">
      <c r="A300" s="1" t="s">
        <v>607</v>
      </c>
      <c r="B300" s="13">
        <v>5057</v>
      </c>
      <c r="C300" s="3">
        <v>10</v>
      </c>
      <c r="D300" s="3" t="s">
        <v>11</v>
      </c>
      <c r="E300" s="3">
        <v>81</v>
      </c>
      <c r="F300" s="3" t="s">
        <v>12</v>
      </c>
      <c r="G300" s="3">
        <v>1</v>
      </c>
      <c r="H300" s="10" t="s">
        <v>608</v>
      </c>
      <c r="I300" s="11">
        <v>0.89</v>
      </c>
      <c r="J300" s="12">
        <v>215.7</v>
      </c>
    </row>
    <row r="301" spans="1:10">
      <c r="A301" s="1" t="s">
        <v>609</v>
      </c>
      <c r="B301" s="2">
        <v>5057</v>
      </c>
      <c r="C301" s="3">
        <v>10</v>
      </c>
      <c r="D301" s="3" t="s">
        <v>11</v>
      </c>
      <c r="E301" s="3">
        <v>81</v>
      </c>
      <c r="F301" s="3" t="s">
        <v>12</v>
      </c>
      <c r="G301" s="3">
        <v>2</v>
      </c>
      <c r="H301" s="10" t="s">
        <v>610</v>
      </c>
      <c r="I301" s="11">
        <v>0.57499999999999996</v>
      </c>
      <c r="J301" s="12">
        <v>216.59</v>
      </c>
    </row>
    <row r="302" spans="1:10">
      <c r="A302" s="1" t="s">
        <v>611</v>
      </c>
      <c r="B302" s="2">
        <v>5057</v>
      </c>
      <c r="C302" s="3">
        <v>10</v>
      </c>
      <c r="D302" s="3" t="s">
        <v>11</v>
      </c>
      <c r="E302" s="3">
        <v>81</v>
      </c>
      <c r="F302" s="3" t="s">
        <v>12</v>
      </c>
      <c r="G302" s="3">
        <v>3</v>
      </c>
      <c r="H302" s="10" t="s">
        <v>612</v>
      </c>
      <c r="I302" s="11">
        <v>0.76500000000000001</v>
      </c>
      <c r="J302" s="12">
        <v>217.16499999999999</v>
      </c>
    </row>
    <row r="303" spans="1:10">
      <c r="A303" s="1" t="s">
        <v>613</v>
      </c>
      <c r="B303" s="2">
        <v>5057</v>
      </c>
      <c r="C303" s="3">
        <v>10</v>
      </c>
      <c r="D303" s="3" t="s">
        <v>11</v>
      </c>
      <c r="E303" s="3">
        <v>81</v>
      </c>
      <c r="F303" s="3" t="s">
        <v>12</v>
      </c>
      <c r="G303" s="3">
        <v>4</v>
      </c>
      <c r="H303" s="10" t="s">
        <v>614</v>
      </c>
      <c r="I303" s="11">
        <v>0.8</v>
      </c>
      <c r="J303" s="12">
        <v>217.93</v>
      </c>
    </row>
    <row r="304" spans="1:10">
      <c r="A304" s="1" t="s">
        <v>615</v>
      </c>
      <c r="B304" s="2">
        <v>5057</v>
      </c>
      <c r="C304" s="3">
        <v>10</v>
      </c>
      <c r="D304" s="3" t="s">
        <v>11</v>
      </c>
      <c r="E304" s="3">
        <v>82</v>
      </c>
      <c r="F304" s="3" t="s">
        <v>12</v>
      </c>
      <c r="G304" s="3">
        <v>1</v>
      </c>
      <c r="H304" s="10" t="s">
        <v>616</v>
      </c>
      <c r="I304" s="11">
        <v>0.8</v>
      </c>
      <c r="J304" s="12">
        <v>218.7</v>
      </c>
    </row>
    <row r="305" spans="1:10">
      <c r="A305" s="1" t="s">
        <v>617</v>
      </c>
      <c r="B305" s="2">
        <v>5057</v>
      </c>
      <c r="C305" s="3">
        <v>10</v>
      </c>
      <c r="D305" s="3" t="s">
        <v>11</v>
      </c>
      <c r="E305" s="3">
        <v>82</v>
      </c>
      <c r="F305" s="3" t="s">
        <v>12</v>
      </c>
      <c r="G305" s="3">
        <v>2</v>
      </c>
      <c r="H305" s="10" t="s">
        <v>618</v>
      </c>
      <c r="I305" s="11">
        <v>0.97</v>
      </c>
      <c r="J305" s="12">
        <v>219.5</v>
      </c>
    </row>
    <row r="306" spans="1:10">
      <c r="A306" s="1" t="s">
        <v>619</v>
      </c>
      <c r="B306" s="2">
        <v>5057</v>
      </c>
      <c r="C306" s="3">
        <v>10</v>
      </c>
      <c r="D306" s="3" t="s">
        <v>11</v>
      </c>
      <c r="E306" s="3">
        <v>82</v>
      </c>
      <c r="F306" s="3" t="s">
        <v>12</v>
      </c>
      <c r="G306" s="3">
        <v>3</v>
      </c>
      <c r="H306" s="10" t="s">
        <v>620</v>
      </c>
      <c r="I306" s="11">
        <v>0.90500000000000003</v>
      </c>
      <c r="J306" s="12">
        <v>220.47</v>
      </c>
    </row>
    <row r="307" spans="1:10">
      <c r="A307" s="1" t="s">
        <v>621</v>
      </c>
      <c r="B307" s="13">
        <v>5057</v>
      </c>
      <c r="C307" s="3">
        <v>10</v>
      </c>
      <c r="D307" s="3" t="s">
        <v>11</v>
      </c>
      <c r="E307" s="3">
        <v>82</v>
      </c>
      <c r="F307" s="3" t="s">
        <v>12</v>
      </c>
      <c r="G307" s="3">
        <v>4</v>
      </c>
      <c r="H307" s="10" t="s">
        <v>622</v>
      </c>
      <c r="I307" s="11">
        <v>0.39</v>
      </c>
      <c r="J307" s="12">
        <v>221.375</v>
      </c>
    </row>
    <row r="308" spans="1:10">
      <c r="A308" s="1" t="s">
        <v>623</v>
      </c>
      <c r="B308" s="2">
        <v>5057</v>
      </c>
      <c r="C308" s="3">
        <v>10</v>
      </c>
      <c r="D308" s="3" t="s">
        <v>11</v>
      </c>
      <c r="E308" s="3">
        <v>83</v>
      </c>
      <c r="F308" s="3" t="s">
        <v>12</v>
      </c>
      <c r="G308" s="3">
        <v>1</v>
      </c>
      <c r="H308" s="10" t="s">
        <v>624</v>
      </c>
      <c r="I308" s="11">
        <v>0.87</v>
      </c>
      <c r="J308" s="12">
        <v>221.7</v>
      </c>
    </row>
    <row r="309" spans="1:10">
      <c r="A309" s="1" t="s">
        <v>625</v>
      </c>
      <c r="B309" s="2">
        <v>5057</v>
      </c>
      <c r="C309" s="3">
        <v>10</v>
      </c>
      <c r="D309" s="3" t="s">
        <v>11</v>
      </c>
      <c r="E309" s="3">
        <v>83</v>
      </c>
      <c r="F309" s="3" t="s">
        <v>12</v>
      </c>
      <c r="G309" s="3">
        <v>2</v>
      </c>
      <c r="H309" s="10" t="s">
        <v>626</v>
      </c>
      <c r="I309" s="11">
        <v>0.72499999999999998</v>
      </c>
      <c r="J309" s="12">
        <v>222.57</v>
      </c>
    </row>
    <row r="310" spans="1:10">
      <c r="A310" s="1" t="s">
        <v>627</v>
      </c>
      <c r="B310" s="2">
        <v>5057</v>
      </c>
      <c r="C310" s="3">
        <v>10</v>
      </c>
      <c r="D310" s="3" t="s">
        <v>11</v>
      </c>
      <c r="E310" s="3">
        <v>83</v>
      </c>
      <c r="F310" s="3" t="s">
        <v>12</v>
      </c>
      <c r="G310" s="3">
        <v>3</v>
      </c>
      <c r="H310" s="10" t="s">
        <v>628</v>
      </c>
      <c r="I310" s="11">
        <v>0.88</v>
      </c>
      <c r="J310" s="12">
        <v>223.29499999999999</v>
      </c>
    </row>
    <row r="311" spans="1:10">
      <c r="A311" s="1" t="s">
        <v>629</v>
      </c>
      <c r="B311" s="2">
        <v>5057</v>
      </c>
      <c r="C311" s="3">
        <v>10</v>
      </c>
      <c r="D311" s="3" t="s">
        <v>11</v>
      </c>
      <c r="E311" s="3">
        <v>83</v>
      </c>
      <c r="F311" s="3" t="s">
        <v>12</v>
      </c>
      <c r="G311" s="3">
        <v>4</v>
      </c>
      <c r="H311" s="10" t="s">
        <v>630</v>
      </c>
      <c r="I311" s="11">
        <v>0.56499999999999995</v>
      </c>
      <c r="J311" s="12">
        <v>224.17500000000001</v>
      </c>
    </row>
    <row r="312" spans="1:10">
      <c r="A312" s="1" t="s">
        <v>631</v>
      </c>
      <c r="B312" s="13">
        <v>5057</v>
      </c>
      <c r="C312" s="3">
        <v>10</v>
      </c>
      <c r="D312" s="3" t="s">
        <v>11</v>
      </c>
      <c r="E312" s="3">
        <v>84</v>
      </c>
      <c r="F312" s="3" t="s">
        <v>12</v>
      </c>
      <c r="G312" s="3">
        <v>1</v>
      </c>
      <c r="H312" s="10" t="s">
        <v>632</v>
      </c>
      <c r="I312" s="11">
        <v>0.4</v>
      </c>
      <c r="J312" s="12">
        <v>224.7</v>
      </c>
    </row>
    <row r="313" spans="1:10">
      <c r="A313" s="1" t="s">
        <v>633</v>
      </c>
      <c r="B313" s="2">
        <v>5057</v>
      </c>
      <c r="C313" s="3">
        <v>10</v>
      </c>
      <c r="D313" s="3" t="s">
        <v>11</v>
      </c>
      <c r="E313" s="3">
        <v>84</v>
      </c>
      <c r="F313" s="3" t="s">
        <v>12</v>
      </c>
      <c r="G313" s="3">
        <v>2</v>
      </c>
      <c r="H313" s="10" t="s">
        <v>634</v>
      </c>
      <c r="I313" s="11">
        <v>0.97499999999999998</v>
      </c>
      <c r="J313" s="12">
        <v>225.1</v>
      </c>
    </row>
    <row r="314" spans="1:10">
      <c r="A314" s="1" t="s">
        <v>635</v>
      </c>
      <c r="B314" s="2">
        <v>5057</v>
      </c>
      <c r="C314" s="3">
        <v>10</v>
      </c>
      <c r="D314" s="3" t="s">
        <v>11</v>
      </c>
      <c r="E314" s="3">
        <v>84</v>
      </c>
      <c r="F314" s="3" t="s">
        <v>12</v>
      </c>
      <c r="G314" s="3">
        <v>3</v>
      </c>
      <c r="H314" s="10" t="s">
        <v>636</v>
      </c>
      <c r="I314" s="11">
        <v>0.96499999999999997</v>
      </c>
      <c r="J314" s="12">
        <v>226.07499999999999</v>
      </c>
    </row>
    <row r="315" spans="1:10">
      <c r="A315" s="1" t="s">
        <v>637</v>
      </c>
      <c r="B315" s="2">
        <v>5057</v>
      </c>
      <c r="C315" s="3">
        <v>10</v>
      </c>
      <c r="D315" s="3" t="s">
        <v>11</v>
      </c>
      <c r="E315" s="3">
        <v>84</v>
      </c>
      <c r="F315" s="3" t="s">
        <v>12</v>
      </c>
      <c r="G315" s="3">
        <v>4</v>
      </c>
      <c r="H315" s="10" t="s">
        <v>638</v>
      </c>
      <c r="I315" s="11">
        <v>0.71</v>
      </c>
      <c r="J315" s="12">
        <v>227.04</v>
      </c>
    </row>
    <row r="316" spans="1:10">
      <c r="A316" s="1" t="s">
        <v>639</v>
      </c>
      <c r="B316" s="2">
        <v>5057</v>
      </c>
      <c r="C316" s="3">
        <v>10</v>
      </c>
      <c r="D316" s="3" t="s">
        <v>11</v>
      </c>
      <c r="E316" s="3">
        <v>85</v>
      </c>
      <c r="F316" s="3" t="s">
        <v>12</v>
      </c>
      <c r="G316" s="3">
        <v>1</v>
      </c>
      <c r="H316" s="10" t="s">
        <v>640</v>
      </c>
      <c r="I316" s="11">
        <v>0.96</v>
      </c>
      <c r="J316" s="12">
        <v>227.7</v>
      </c>
    </row>
    <row r="317" spans="1:10">
      <c r="A317" s="1" t="s">
        <v>641</v>
      </c>
      <c r="B317" s="2">
        <v>5057</v>
      </c>
      <c r="C317" s="3">
        <v>10</v>
      </c>
      <c r="D317" s="3" t="s">
        <v>11</v>
      </c>
      <c r="E317" s="3">
        <v>85</v>
      </c>
      <c r="F317" s="3" t="s">
        <v>12</v>
      </c>
      <c r="G317" s="3">
        <v>2</v>
      </c>
      <c r="H317" s="10" t="s">
        <v>642</v>
      </c>
      <c r="I317" s="11">
        <v>0.59499999999999997</v>
      </c>
      <c r="J317" s="12">
        <v>228.66</v>
      </c>
    </row>
    <row r="318" spans="1:10">
      <c r="A318" s="1" t="s">
        <v>643</v>
      </c>
      <c r="B318" s="2">
        <v>5057</v>
      </c>
      <c r="C318" s="3">
        <v>10</v>
      </c>
      <c r="D318" s="3" t="s">
        <v>11</v>
      </c>
      <c r="E318" s="3">
        <v>85</v>
      </c>
      <c r="F318" s="3" t="s">
        <v>12</v>
      </c>
      <c r="G318" s="3">
        <v>3</v>
      </c>
      <c r="H318" s="10" t="s">
        <v>644</v>
      </c>
      <c r="I318" s="11">
        <v>0.54</v>
      </c>
      <c r="J318" s="12">
        <v>229.255</v>
      </c>
    </row>
    <row r="319" spans="1:10">
      <c r="A319" s="1" t="s">
        <v>645</v>
      </c>
      <c r="B319" s="2">
        <v>5057</v>
      </c>
      <c r="C319" s="3">
        <v>10</v>
      </c>
      <c r="D319" s="3" t="s">
        <v>11</v>
      </c>
      <c r="E319" s="3">
        <v>85</v>
      </c>
      <c r="F319" s="3" t="s">
        <v>12</v>
      </c>
      <c r="G319" s="3">
        <v>4</v>
      </c>
      <c r="H319" s="10" t="s">
        <v>646</v>
      </c>
      <c r="I319" s="11">
        <v>0.96499999999999997</v>
      </c>
      <c r="J319" s="12">
        <v>229.79499999999999</v>
      </c>
    </row>
    <row r="320" spans="1:10">
      <c r="A320" s="1" t="s">
        <v>647</v>
      </c>
      <c r="B320" s="2">
        <v>5057</v>
      </c>
      <c r="C320" s="3">
        <v>10</v>
      </c>
      <c r="D320" s="3" t="s">
        <v>11</v>
      </c>
      <c r="E320" s="3">
        <v>86</v>
      </c>
      <c r="F320" s="3" t="s">
        <v>12</v>
      </c>
      <c r="G320" s="3">
        <v>1</v>
      </c>
      <c r="H320" s="10" t="s">
        <v>648</v>
      </c>
      <c r="I320" s="11">
        <v>0.44500000000000001</v>
      </c>
      <c r="J320" s="12">
        <v>230.7</v>
      </c>
    </row>
    <row r="321" spans="1:10">
      <c r="A321" s="1" t="s">
        <v>649</v>
      </c>
      <c r="B321" s="2">
        <v>5057</v>
      </c>
      <c r="C321" s="3">
        <v>10</v>
      </c>
      <c r="D321" s="3" t="s">
        <v>11</v>
      </c>
      <c r="E321" s="3">
        <v>86</v>
      </c>
      <c r="F321" s="3" t="s">
        <v>12</v>
      </c>
      <c r="G321" s="3">
        <v>2</v>
      </c>
      <c r="H321" s="10" t="s">
        <v>650</v>
      </c>
      <c r="I321" s="11">
        <v>0.96499999999999997</v>
      </c>
      <c r="J321" s="12">
        <v>231.14500000000001</v>
      </c>
    </row>
    <row r="322" spans="1:10">
      <c r="A322" s="1" t="s">
        <v>651</v>
      </c>
      <c r="B322" s="2">
        <v>5057</v>
      </c>
      <c r="C322" s="3">
        <v>10</v>
      </c>
      <c r="D322" s="3" t="s">
        <v>11</v>
      </c>
      <c r="E322" s="3">
        <v>86</v>
      </c>
      <c r="F322" s="3" t="s">
        <v>12</v>
      </c>
      <c r="G322" s="3">
        <v>3</v>
      </c>
      <c r="H322" s="10" t="s">
        <v>652</v>
      </c>
      <c r="I322" s="11">
        <v>0.71</v>
      </c>
      <c r="J322" s="12">
        <v>232.11</v>
      </c>
    </row>
    <row r="323" spans="1:10">
      <c r="A323" s="1" t="s">
        <v>653</v>
      </c>
      <c r="B323" s="2">
        <v>5057</v>
      </c>
      <c r="C323" s="3">
        <v>10</v>
      </c>
      <c r="D323" s="3" t="s">
        <v>11</v>
      </c>
      <c r="E323" s="3">
        <v>86</v>
      </c>
      <c r="F323" s="3" t="s">
        <v>12</v>
      </c>
      <c r="G323" s="3">
        <v>4</v>
      </c>
      <c r="H323" s="10" t="s">
        <v>654</v>
      </c>
      <c r="I323" s="11">
        <v>0.92</v>
      </c>
      <c r="J323" s="12">
        <v>232.82</v>
      </c>
    </row>
    <row r="324" spans="1:10">
      <c r="A324" s="1" t="s">
        <v>655</v>
      </c>
      <c r="B324" s="2">
        <v>5057</v>
      </c>
      <c r="C324" s="3">
        <v>10</v>
      </c>
      <c r="D324" s="3" t="s">
        <v>11</v>
      </c>
      <c r="E324" s="3">
        <v>87</v>
      </c>
      <c r="F324" s="3" t="s">
        <v>12</v>
      </c>
      <c r="G324" s="3">
        <v>1</v>
      </c>
      <c r="H324" s="10" t="s">
        <v>656</v>
      </c>
      <c r="I324" s="11">
        <v>0.85</v>
      </c>
      <c r="J324" s="12">
        <v>233.7</v>
      </c>
    </row>
    <row r="325" spans="1:10">
      <c r="A325" s="1" t="s">
        <v>657</v>
      </c>
      <c r="B325" s="2">
        <v>5057</v>
      </c>
      <c r="C325" s="3">
        <v>10</v>
      </c>
      <c r="D325" s="3" t="s">
        <v>11</v>
      </c>
      <c r="E325" s="3">
        <v>87</v>
      </c>
      <c r="F325" s="3" t="s">
        <v>12</v>
      </c>
      <c r="G325" s="3">
        <v>2</v>
      </c>
      <c r="H325" s="10" t="s">
        <v>658</v>
      </c>
      <c r="I325" s="11">
        <v>0.72499999999999998</v>
      </c>
      <c r="J325" s="12">
        <v>234.55</v>
      </c>
    </row>
    <row r="326" spans="1:10">
      <c r="A326" s="1" t="s">
        <v>659</v>
      </c>
      <c r="B326" s="2">
        <v>5057</v>
      </c>
      <c r="C326" s="3">
        <v>10</v>
      </c>
      <c r="D326" s="3" t="s">
        <v>11</v>
      </c>
      <c r="E326" s="3">
        <v>87</v>
      </c>
      <c r="F326" s="3" t="s">
        <v>12</v>
      </c>
      <c r="G326" s="3">
        <v>3</v>
      </c>
      <c r="H326" s="10" t="s">
        <v>660</v>
      </c>
      <c r="I326" s="11">
        <v>0.78500000000000003</v>
      </c>
      <c r="J326" s="12">
        <v>235.27500000000001</v>
      </c>
    </row>
    <row r="327" spans="1:10">
      <c r="A327" s="1" t="s">
        <v>661</v>
      </c>
      <c r="B327" s="2">
        <v>5057</v>
      </c>
      <c r="C327" s="3">
        <v>10</v>
      </c>
      <c r="D327" s="3" t="s">
        <v>11</v>
      </c>
      <c r="E327" s="3">
        <v>87</v>
      </c>
      <c r="F327" s="3" t="s">
        <v>12</v>
      </c>
      <c r="G327" s="3">
        <v>4</v>
      </c>
      <c r="H327" s="10" t="s">
        <v>662</v>
      </c>
      <c r="I327" s="11">
        <v>0.88500000000000001</v>
      </c>
      <c r="J327" s="12">
        <v>236.06</v>
      </c>
    </row>
    <row r="328" spans="1:10">
      <c r="A328" s="1" t="s">
        <v>663</v>
      </c>
      <c r="B328" s="2">
        <v>5057</v>
      </c>
      <c r="C328" s="3">
        <v>10</v>
      </c>
      <c r="D328" s="3" t="s">
        <v>11</v>
      </c>
      <c r="E328" s="3">
        <v>88</v>
      </c>
      <c r="F328" s="3" t="s">
        <v>12</v>
      </c>
      <c r="G328" s="3">
        <v>1</v>
      </c>
      <c r="H328" s="10" t="s">
        <v>664</v>
      </c>
      <c r="I328" s="11">
        <v>0.82</v>
      </c>
      <c r="J328" s="12">
        <v>236.7</v>
      </c>
    </row>
    <row r="329" spans="1:10">
      <c r="A329" s="1" t="s">
        <v>665</v>
      </c>
      <c r="B329" s="2">
        <v>5057</v>
      </c>
      <c r="C329" s="3">
        <v>10</v>
      </c>
      <c r="D329" s="3" t="s">
        <v>11</v>
      </c>
      <c r="E329" s="3">
        <v>88</v>
      </c>
      <c r="F329" s="3" t="s">
        <v>12</v>
      </c>
      <c r="G329" s="3">
        <v>2</v>
      </c>
      <c r="H329" s="10" t="s">
        <v>666</v>
      </c>
      <c r="I329" s="11">
        <v>0.96</v>
      </c>
      <c r="J329" s="12">
        <v>237.52</v>
      </c>
    </row>
    <row r="330" spans="1:10">
      <c r="A330" s="1" t="s">
        <v>667</v>
      </c>
      <c r="B330" s="2">
        <v>5057</v>
      </c>
      <c r="C330" s="3">
        <v>10</v>
      </c>
      <c r="D330" s="3" t="s">
        <v>11</v>
      </c>
      <c r="E330" s="3">
        <v>88</v>
      </c>
      <c r="F330" s="3" t="s">
        <v>12</v>
      </c>
      <c r="G330" s="3">
        <v>3</v>
      </c>
      <c r="H330" s="10" t="s">
        <v>668</v>
      </c>
      <c r="I330" s="11">
        <v>0.55000000000000004</v>
      </c>
      <c r="J330" s="12">
        <v>238.48</v>
      </c>
    </row>
    <row r="331" spans="1:10">
      <c r="A331" s="1" t="s">
        <v>669</v>
      </c>
      <c r="B331" s="2">
        <v>5057</v>
      </c>
      <c r="C331" s="3">
        <v>10</v>
      </c>
      <c r="D331" s="3" t="s">
        <v>11</v>
      </c>
      <c r="E331" s="3">
        <v>88</v>
      </c>
      <c r="F331" s="3" t="s">
        <v>12</v>
      </c>
      <c r="G331" s="3">
        <v>4</v>
      </c>
      <c r="H331" s="10" t="s">
        <v>670</v>
      </c>
      <c r="I331" s="11">
        <v>0.67</v>
      </c>
      <c r="J331" s="12">
        <v>239.03</v>
      </c>
    </row>
    <row r="332" spans="1:10">
      <c r="A332" s="1" t="s">
        <v>671</v>
      </c>
      <c r="B332" s="2">
        <v>5057</v>
      </c>
      <c r="C332" s="3">
        <v>10</v>
      </c>
      <c r="D332" s="3" t="s">
        <v>11</v>
      </c>
      <c r="E332" s="3">
        <v>89</v>
      </c>
      <c r="F332" s="3" t="s">
        <v>12</v>
      </c>
      <c r="G332" s="3">
        <v>1</v>
      </c>
      <c r="H332" s="10" t="s">
        <v>672</v>
      </c>
      <c r="I332" s="11">
        <v>0.78500000000000003</v>
      </c>
      <c r="J332" s="12">
        <v>239.7</v>
      </c>
    </row>
    <row r="333" spans="1:10">
      <c r="A333" s="1" t="s">
        <v>673</v>
      </c>
      <c r="B333" s="2">
        <v>5057</v>
      </c>
      <c r="C333" s="3">
        <v>10</v>
      </c>
      <c r="D333" s="3" t="s">
        <v>11</v>
      </c>
      <c r="E333" s="3">
        <v>89</v>
      </c>
      <c r="F333" s="3" t="s">
        <v>12</v>
      </c>
      <c r="G333" s="3">
        <v>2</v>
      </c>
      <c r="H333" s="10" t="s">
        <v>674</v>
      </c>
      <c r="I333" s="11">
        <v>0.6</v>
      </c>
      <c r="J333" s="12">
        <v>240.48500000000001</v>
      </c>
    </row>
    <row r="334" spans="1:10">
      <c r="A334" s="1" t="s">
        <v>675</v>
      </c>
      <c r="B334" s="2">
        <v>5057</v>
      </c>
      <c r="C334" s="3">
        <v>10</v>
      </c>
      <c r="D334" s="3" t="s">
        <v>11</v>
      </c>
      <c r="E334" s="3">
        <v>89</v>
      </c>
      <c r="F334" s="3" t="s">
        <v>12</v>
      </c>
      <c r="G334" s="3">
        <v>3</v>
      </c>
      <c r="H334" s="10" t="s">
        <v>676</v>
      </c>
      <c r="I334" s="11">
        <v>0.99</v>
      </c>
      <c r="J334" s="12">
        <v>241.08500000000001</v>
      </c>
    </row>
    <row r="335" spans="1:10">
      <c r="A335" s="1" t="s">
        <v>677</v>
      </c>
      <c r="B335" s="2">
        <v>5057</v>
      </c>
      <c r="C335" s="3">
        <v>10</v>
      </c>
      <c r="D335" s="3" t="s">
        <v>11</v>
      </c>
      <c r="E335" s="3">
        <v>89</v>
      </c>
      <c r="F335" s="3" t="s">
        <v>12</v>
      </c>
      <c r="G335" s="3">
        <v>4</v>
      </c>
      <c r="H335" s="10" t="s">
        <v>678</v>
      </c>
      <c r="I335" s="11">
        <v>0.79</v>
      </c>
      <c r="J335" s="12">
        <v>242.07499999999999</v>
      </c>
    </row>
    <row r="336" spans="1:10">
      <c r="A336" s="1" t="s">
        <v>679</v>
      </c>
      <c r="B336" s="2">
        <v>5057</v>
      </c>
      <c r="C336" s="3">
        <v>10</v>
      </c>
      <c r="D336" s="3" t="s">
        <v>11</v>
      </c>
      <c r="E336" s="3">
        <v>90</v>
      </c>
      <c r="F336" s="3" t="s">
        <v>12</v>
      </c>
      <c r="G336" s="3">
        <v>1</v>
      </c>
      <c r="H336" s="10" t="s">
        <v>680</v>
      </c>
      <c r="I336" s="11">
        <v>0.89500000000000002</v>
      </c>
      <c r="J336" s="12">
        <v>242.7</v>
      </c>
    </row>
    <row r="337" spans="1:10">
      <c r="A337" s="1" t="s">
        <v>681</v>
      </c>
      <c r="B337" s="2">
        <v>5057</v>
      </c>
      <c r="C337" s="3">
        <v>10</v>
      </c>
      <c r="D337" s="3" t="s">
        <v>11</v>
      </c>
      <c r="E337" s="3">
        <v>90</v>
      </c>
      <c r="F337" s="3" t="s">
        <v>12</v>
      </c>
      <c r="G337" s="3">
        <v>2</v>
      </c>
      <c r="H337" s="10" t="s">
        <v>682</v>
      </c>
      <c r="I337" s="11">
        <v>0.91</v>
      </c>
      <c r="J337" s="12">
        <v>243.595</v>
      </c>
    </row>
    <row r="338" spans="1:10">
      <c r="A338" s="1" t="s">
        <v>683</v>
      </c>
      <c r="B338" s="2">
        <v>5057</v>
      </c>
      <c r="C338" s="3">
        <v>10</v>
      </c>
      <c r="D338" s="3" t="s">
        <v>11</v>
      </c>
      <c r="E338" s="3">
        <v>90</v>
      </c>
      <c r="F338" s="3" t="s">
        <v>12</v>
      </c>
      <c r="G338" s="3">
        <v>3</v>
      </c>
      <c r="H338" s="10" t="s">
        <v>684</v>
      </c>
      <c r="I338" s="11">
        <v>0.74</v>
      </c>
      <c r="J338" s="12">
        <v>244.505</v>
      </c>
    </row>
    <row r="339" spans="1:10">
      <c r="A339" s="1" t="s">
        <v>685</v>
      </c>
      <c r="B339" s="2">
        <v>5057</v>
      </c>
      <c r="C339" s="3">
        <v>10</v>
      </c>
      <c r="D339" s="3" t="s">
        <v>11</v>
      </c>
      <c r="E339" s="3">
        <v>90</v>
      </c>
      <c r="F339" s="3" t="s">
        <v>12</v>
      </c>
      <c r="G339" s="3">
        <v>4</v>
      </c>
      <c r="H339" s="10" t="s">
        <v>686</v>
      </c>
      <c r="I339" s="11">
        <v>0.6</v>
      </c>
      <c r="J339" s="12">
        <v>245.245</v>
      </c>
    </row>
    <row r="340" spans="1:10">
      <c r="A340" s="1" t="s">
        <v>687</v>
      </c>
      <c r="B340" s="2">
        <v>5057</v>
      </c>
      <c r="C340" s="3">
        <v>10</v>
      </c>
      <c r="D340" s="3" t="s">
        <v>11</v>
      </c>
      <c r="E340" s="3">
        <v>91</v>
      </c>
      <c r="F340" s="3" t="s">
        <v>12</v>
      </c>
      <c r="G340" s="3">
        <v>1</v>
      </c>
      <c r="H340" s="10" t="s">
        <v>688</v>
      </c>
      <c r="I340" s="11">
        <v>0.94</v>
      </c>
      <c r="J340" s="12">
        <v>245.7</v>
      </c>
    </row>
    <row r="341" spans="1:10">
      <c r="A341" s="1" t="s">
        <v>689</v>
      </c>
      <c r="B341" s="2">
        <v>5057</v>
      </c>
      <c r="C341" s="3">
        <v>10</v>
      </c>
      <c r="D341" s="3" t="s">
        <v>11</v>
      </c>
      <c r="E341" s="3">
        <v>91</v>
      </c>
      <c r="F341" s="3" t="s">
        <v>12</v>
      </c>
      <c r="G341" s="3">
        <v>2</v>
      </c>
      <c r="H341" s="10" t="s">
        <v>690</v>
      </c>
      <c r="I341" s="11">
        <v>0.83499999999999996</v>
      </c>
      <c r="J341" s="12">
        <v>246.64</v>
      </c>
    </row>
    <row r="342" spans="1:10">
      <c r="A342" s="1" t="s">
        <v>691</v>
      </c>
      <c r="B342" s="2">
        <v>5057</v>
      </c>
      <c r="C342" s="3">
        <v>10</v>
      </c>
      <c r="D342" s="3" t="s">
        <v>11</v>
      </c>
      <c r="E342" s="3">
        <v>91</v>
      </c>
      <c r="F342" s="3" t="s">
        <v>12</v>
      </c>
      <c r="G342" s="3">
        <v>3</v>
      </c>
      <c r="H342" s="10" t="s">
        <v>692</v>
      </c>
      <c r="I342" s="11">
        <v>0.95</v>
      </c>
      <c r="J342" s="12">
        <v>247.47499999999999</v>
      </c>
    </row>
    <row r="343" spans="1:10">
      <c r="A343" s="1" t="s">
        <v>693</v>
      </c>
      <c r="B343" s="2">
        <v>5057</v>
      </c>
      <c r="C343" s="3">
        <v>10</v>
      </c>
      <c r="D343" s="3" t="s">
        <v>11</v>
      </c>
      <c r="E343" s="3">
        <v>91</v>
      </c>
      <c r="F343" s="3" t="s">
        <v>12</v>
      </c>
      <c r="G343" s="3">
        <v>4</v>
      </c>
      <c r="H343" s="10" t="s">
        <v>694</v>
      </c>
      <c r="I343" s="11">
        <v>0.43</v>
      </c>
      <c r="J343" s="12">
        <v>248.42500000000001</v>
      </c>
    </row>
    <row r="344" spans="1:10">
      <c r="A344" s="1" t="s">
        <v>695</v>
      </c>
      <c r="B344" s="2">
        <v>5057</v>
      </c>
      <c r="C344" s="3">
        <v>10</v>
      </c>
      <c r="D344" s="3" t="s">
        <v>11</v>
      </c>
      <c r="E344" s="3">
        <v>92</v>
      </c>
      <c r="F344" s="3" t="s">
        <v>12</v>
      </c>
      <c r="G344" s="3">
        <v>1</v>
      </c>
      <c r="H344" s="10" t="s">
        <v>696</v>
      </c>
      <c r="I344" s="11">
        <v>0.97</v>
      </c>
      <c r="J344" s="12">
        <v>248.7</v>
      </c>
    </row>
    <row r="345" spans="1:10">
      <c r="A345" s="1" t="s">
        <v>697</v>
      </c>
      <c r="B345" s="2">
        <v>5057</v>
      </c>
      <c r="C345" s="3">
        <v>10</v>
      </c>
      <c r="D345" s="3" t="s">
        <v>11</v>
      </c>
      <c r="E345" s="3">
        <v>92</v>
      </c>
      <c r="F345" s="3" t="s">
        <v>12</v>
      </c>
      <c r="G345" s="3">
        <v>2</v>
      </c>
      <c r="H345" s="10" t="s">
        <v>698</v>
      </c>
      <c r="I345" s="11">
        <v>0.84</v>
      </c>
      <c r="J345" s="12">
        <v>249.67</v>
      </c>
    </row>
    <row r="346" spans="1:10">
      <c r="A346" s="1" t="s">
        <v>699</v>
      </c>
      <c r="B346" s="2">
        <v>5057</v>
      </c>
      <c r="C346" s="3">
        <v>10</v>
      </c>
      <c r="D346" s="3" t="s">
        <v>11</v>
      </c>
      <c r="E346" s="3">
        <v>92</v>
      </c>
      <c r="F346" s="3" t="s">
        <v>12</v>
      </c>
      <c r="G346" s="3">
        <v>3</v>
      </c>
      <c r="H346" s="10" t="s">
        <v>700</v>
      </c>
      <c r="I346" s="11">
        <v>0.505</v>
      </c>
      <c r="J346" s="12">
        <v>250.51</v>
      </c>
    </row>
    <row r="347" spans="1:10">
      <c r="A347" s="1" t="s">
        <v>701</v>
      </c>
      <c r="B347" s="2">
        <v>5057</v>
      </c>
      <c r="C347" s="3">
        <v>10</v>
      </c>
      <c r="D347" s="3" t="s">
        <v>11</v>
      </c>
      <c r="E347" s="3">
        <v>92</v>
      </c>
      <c r="F347" s="3" t="s">
        <v>12</v>
      </c>
      <c r="G347" s="3">
        <v>4</v>
      </c>
      <c r="H347" s="10" t="s">
        <v>702</v>
      </c>
      <c r="I347" s="11">
        <v>0.71499999999999997</v>
      </c>
      <c r="J347" s="12">
        <v>251.01499999999999</v>
      </c>
    </row>
    <row r="348" spans="1:10">
      <c r="A348" s="1" t="s">
        <v>703</v>
      </c>
      <c r="B348" s="2">
        <v>5057</v>
      </c>
      <c r="C348" s="3">
        <v>10</v>
      </c>
      <c r="D348" s="3" t="s">
        <v>11</v>
      </c>
      <c r="E348" s="3">
        <v>93</v>
      </c>
      <c r="F348" s="3" t="s">
        <v>12</v>
      </c>
      <c r="G348" s="3">
        <v>1</v>
      </c>
      <c r="H348" s="10" t="s">
        <v>704</v>
      </c>
      <c r="I348" s="11">
        <v>0.65500000000000003</v>
      </c>
      <c r="J348" s="12">
        <v>251.7</v>
      </c>
    </row>
    <row r="349" spans="1:10">
      <c r="A349" s="1" t="s">
        <v>705</v>
      </c>
      <c r="B349" s="2">
        <v>5057</v>
      </c>
      <c r="C349" s="3">
        <v>10</v>
      </c>
      <c r="D349" s="3" t="s">
        <v>11</v>
      </c>
      <c r="E349" s="3">
        <v>93</v>
      </c>
      <c r="F349" s="3" t="s">
        <v>12</v>
      </c>
      <c r="G349" s="3">
        <v>2</v>
      </c>
      <c r="H349" s="10" t="s">
        <v>706</v>
      </c>
      <c r="I349" s="11">
        <v>0.87</v>
      </c>
      <c r="J349" s="12">
        <v>252.35499999999999</v>
      </c>
    </row>
    <row r="350" spans="1:10">
      <c r="A350" s="1" t="s">
        <v>707</v>
      </c>
      <c r="B350" s="2">
        <v>5057</v>
      </c>
      <c r="C350" s="3">
        <v>10</v>
      </c>
      <c r="D350" s="3" t="s">
        <v>11</v>
      </c>
      <c r="E350" s="3">
        <v>93</v>
      </c>
      <c r="F350" s="3" t="s">
        <v>12</v>
      </c>
      <c r="G350" s="3">
        <v>3</v>
      </c>
      <c r="H350" s="10" t="s">
        <v>708</v>
      </c>
      <c r="I350" s="11">
        <v>0.73</v>
      </c>
      <c r="J350" s="12">
        <v>253.22499999999999</v>
      </c>
    </row>
    <row r="351" spans="1:10">
      <c r="A351" s="1" t="s">
        <v>709</v>
      </c>
      <c r="B351" s="2">
        <v>5057</v>
      </c>
      <c r="C351" s="3">
        <v>10</v>
      </c>
      <c r="D351" s="3" t="s">
        <v>11</v>
      </c>
      <c r="E351" s="3">
        <v>93</v>
      </c>
      <c r="F351" s="3" t="s">
        <v>12</v>
      </c>
      <c r="G351" s="3">
        <v>4</v>
      </c>
      <c r="H351" s="10" t="s">
        <v>710</v>
      </c>
      <c r="I351" s="11">
        <v>0.92</v>
      </c>
      <c r="J351" s="12">
        <v>253.95500000000001</v>
      </c>
    </row>
    <row r="352" spans="1:10">
      <c r="A352" s="1" t="s">
        <v>711</v>
      </c>
      <c r="B352" s="2">
        <v>5057</v>
      </c>
      <c r="C352" s="3">
        <v>10</v>
      </c>
      <c r="D352" s="3" t="s">
        <v>11</v>
      </c>
      <c r="E352" s="3">
        <v>94</v>
      </c>
      <c r="F352" s="3" t="s">
        <v>12</v>
      </c>
      <c r="G352" s="3">
        <v>1</v>
      </c>
      <c r="H352" s="10" t="s">
        <v>712</v>
      </c>
      <c r="I352" s="11">
        <v>0.85499999999999998</v>
      </c>
      <c r="J352" s="12">
        <v>254.7</v>
      </c>
    </row>
    <row r="353" spans="1:10">
      <c r="A353" s="1" t="s">
        <v>713</v>
      </c>
      <c r="B353" s="2">
        <v>5057</v>
      </c>
      <c r="C353" s="3">
        <v>10</v>
      </c>
      <c r="D353" s="3" t="s">
        <v>11</v>
      </c>
      <c r="E353" s="3">
        <v>94</v>
      </c>
      <c r="F353" s="3" t="s">
        <v>12</v>
      </c>
      <c r="G353" s="3">
        <v>2</v>
      </c>
      <c r="H353" s="10" t="s">
        <v>714</v>
      </c>
      <c r="I353" s="11">
        <v>0.95499999999999996</v>
      </c>
      <c r="J353" s="12">
        <v>255.55500000000001</v>
      </c>
    </row>
    <row r="354" spans="1:10">
      <c r="A354" s="1" t="s">
        <v>715</v>
      </c>
      <c r="B354" s="13">
        <v>5057</v>
      </c>
      <c r="C354" s="3">
        <v>10</v>
      </c>
      <c r="D354" s="3" t="s">
        <v>11</v>
      </c>
      <c r="E354" s="3">
        <v>94</v>
      </c>
      <c r="F354" s="3" t="s">
        <v>12</v>
      </c>
      <c r="G354" s="3">
        <v>3</v>
      </c>
      <c r="H354" s="10" t="s">
        <v>716</v>
      </c>
      <c r="I354" s="11">
        <v>0.77500000000000002</v>
      </c>
      <c r="J354" s="12">
        <v>256.51</v>
      </c>
    </row>
    <row r="355" spans="1:10">
      <c r="A355" s="1" t="s">
        <v>717</v>
      </c>
      <c r="B355" s="2">
        <v>5057</v>
      </c>
      <c r="C355" s="3">
        <v>10</v>
      </c>
      <c r="D355" s="3" t="s">
        <v>11</v>
      </c>
      <c r="E355" s="3">
        <v>94</v>
      </c>
      <c r="F355" s="3" t="s">
        <v>12</v>
      </c>
      <c r="G355" s="3">
        <v>4</v>
      </c>
      <c r="H355" s="10" t="s">
        <v>718</v>
      </c>
      <c r="I355" s="11">
        <v>0.45</v>
      </c>
      <c r="J355" s="12">
        <v>257.28500000000003</v>
      </c>
    </row>
    <row r="356" spans="1:10">
      <c r="A356" s="1" t="s">
        <v>719</v>
      </c>
      <c r="B356" s="2">
        <v>5057</v>
      </c>
      <c r="C356" s="3">
        <v>10</v>
      </c>
      <c r="D356" s="3" t="s">
        <v>11</v>
      </c>
      <c r="E356" s="3">
        <v>95</v>
      </c>
      <c r="F356" s="3" t="s">
        <v>12</v>
      </c>
      <c r="G356" s="3">
        <v>1</v>
      </c>
      <c r="H356" s="10" t="s">
        <v>720</v>
      </c>
      <c r="I356" s="11">
        <v>0.82499999999999996</v>
      </c>
      <c r="J356" s="12">
        <v>257.7</v>
      </c>
    </row>
    <row r="357" spans="1:10">
      <c r="A357" s="1" t="s">
        <v>721</v>
      </c>
      <c r="B357" s="2">
        <v>5057</v>
      </c>
      <c r="C357" s="3">
        <v>10</v>
      </c>
      <c r="D357" s="3" t="s">
        <v>11</v>
      </c>
      <c r="E357" s="3">
        <v>95</v>
      </c>
      <c r="F357" s="3" t="s">
        <v>12</v>
      </c>
      <c r="G357" s="3">
        <v>2</v>
      </c>
      <c r="H357" s="10" t="s">
        <v>722</v>
      </c>
      <c r="I357" s="11">
        <v>0.54</v>
      </c>
      <c r="J357" s="12">
        <v>258.52499999999998</v>
      </c>
    </row>
    <row r="358" spans="1:10">
      <c r="A358" s="1" t="s">
        <v>723</v>
      </c>
      <c r="B358" s="2">
        <v>5057</v>
      </c>
      <c r="C358" s="3">
        <v>10</v>
      </c>
      <c r="D358" s="3" t="s">
        <v>11</v>
      </c>
      <c r="E358" s="3">
        <v>95</v>
      </c>
      <c r="F358" s="3" t="s">
        <v>12</v>
      </c>
      <c r="G358" s="3">
        <v>3</v>
      </c>
      <c r="H358" s="10" t="s">
        <v>724</v>
      </c>
      <c r="I358" s="11">
        <v>0.86499999999999999</v>
      </c>
      <c r="J358" s="12">
        <v>259.065</v>
      </c>
    </row>
    <row r="359" spans="1:10">
      <c r="A359" s="1" t="s">
        <v>725</v>
      </c>
      <c r="B359" s="2">
        <v>5057</v>
      </c>
      <c r="C359" s="3">
        <v>10</v>
      </c>
      <c r="D359" s="3" t="s">
        <v>11</v>
      </c>
      <c r="E359" s="3">
        <v>95</v>
      </c>
      <c r="F359" s="3" t="s">
        <v>12</v>
      </c>
      <c r="G359" s="3">
        <v>4</v>
      </c>
      <c r="H359" s="10" t="s">
        <v>726</v>
      </c>
      <c r="I359" s="11">
        <v>0.77500000000000002</v>
      </c>
      <c r="J359" s="12">
        <v>259.93</v>
      </c>
    </row>
    <row r="360" spans="1:10">
      <c r="A360" s="1" t="s">
        <v>727</v>
      </c>
      <c r="B360" s="2">
        <v>5057</v>
      </c>
      <c r="C360" s="3">
        <v>10</v>
      </c>
      <c r="D360" s="3" t="s">
        <v>11</v>
      </c>
      <c r="E360" s="3">
        <v>96</v>
      </c>
      <c r="F360" s="3" t="s">
        <v>12</v>
      </c>
      <c r="G360" s="3">
        <v>1</v>
      </c>
      <c r="H360" s="10" t="s">
        <v>728</v>
      </c>
      <c r="I360" s="11">
        <v>0.43</v>
      </c>
      <c r="J360" s="12">
        <v>260.7</v>
      </c>
    </row>
    <row r="361" spans="1:10">
      <c r="A361" s="1" t="s">
        <v>729</v>
      </c>
      <c r="B361" s="2">
        <v>5057</v>
      </c>
      <c r="C361" s="3">
        <v>10</v>
      </c>
      <c r="D361" s="3" t="s">
        <v>11</v>
      </c>
      <c r="E361" s="3">
        <v>96</v>
      </c>
      <c r="F361" s="3" t="s">
        <v>12</v>
      </c>
      <c r="G361" s="3">
        <v>2</v>
      </c>
      <c r="H361" s="10" t="s">
        <v>730</v>
      </c>
      <c r="I361" s="11">
        <v>0.98</v>
      </c>
      <c r="J361" s="12">
        <v>261.13</v>
      </c>
    </row>
    <row r="362" spans="1:10">
      <c r="A362" s="1" t="s">
        <v>731</v>
      </c>
      <c r="B362" s="13">
        <v>5057</v>
      </c>
      <c r="C362" s="3">
        <v>10</v>
      </c>
      <c r="D362" s="3" t="s">
        <v>11</v>
      </c>
      <c r="E362" s="3">
        <v>96</v>
      </c>
      <c r="F362" s="3" t="s">
        <v>12</v>
      </c>
      <c r="G362" s="3">
        <v>3</v>
      </c>
      <c r="H362" s="10" t="s">
        <v>732</v>
      </c>
      <c r="I362" s="11">
        <v>0.86</v>
      </c>
      <c r="J362" s="12">
        <v>262.11</v>
      </c>
    </row>
    <row r="363" spans="1:10">
      <c r="A363" s="1" t="s">
        <v>733</v>
      </c>
      <c r="B363" s="2">
        <v>5057</v>
      </c>
      <c r="C363" s="3">
        <v>10</v>
      </c>
      <c r="D363" s="3" t="s">
        <v>11</v>
      </c>
      <c r="E363" s="3">
        <v>96</v>
      </c>
      <c r="F363" s="3" t="s">
        <v>12</v>
      </c>
      <c r="G363" s="3">
        <v>4</v>
      </c>
      <c r="H363" s="10" t="s">
        <v>734</v>
      </c>
      <c r="I363" s="11">
        <v>0.79</v>
      </c>
      <c r="J363" s="12">
        <v>262.97000000000003</v>
      </c>
    </row>
    <row r="364" spans="1:10">
      <c r="A364" s="1" t="s">
        <v>735</v>
      </c>
      <c r="B364" s="2">
        <v>5057</v>
      </c>
      <c r="C364" s="3">
        <v>10</v>
      </c>
      <c r="D364" s="3" t="s">
        <v>11</v>
      </c>
      <c r="E364" s="3">
        <v>97</v>
      </c>
      <c r="F364" s="3" t="s">
        <v>12</v>
      </c>
      <c r="G364" s="3">
        <v>1</v>
      </c>
      <c r="H364" s="10" t="s">
        <v>736</v>
      </c>
      <c r="I364" s="11">
        <v>0.86</v>
      </c>
      <c r="J364" s="12">
        <v>263.7</v>
      </c>
    </row>
    <row r="365" spans="1:10">
      <c r="A365" s="1" t="s">
        <v>737</v>
      </c>
      <c r="B365" s="2">
        <v>5057</v>
      </c>
      <c r="C365" s="3">
        <v>10</v>
      </c>
      <c r="D365" s="3" t="s">
        <v>11</v>
      </c>
      <c r="E365" s="3">
        <v>97</v>
      </c>
      <c r="F365" s="3" t="s">
        <v>12</v>
      </c>
      <c r="G365" s="3">
        <v>2</v>
      </c>
      <c r="H365" s="10" t="s">
        <v>738</v>
      </c>
      <c r="I365" s="11">
        <v>0.88500000000000001</v>
      </c>
      <c r="J365" s="12">
        <v>264.56</v>
      </c>
    </row>
    <row r="366" spans="1:10">
      <c r="A366" s="1" t="s">
        <v>739</v>
      </c>
      <c r="B366" s="2">
        <v>5057</v>
      </c>
      <c r="C366" s="3">
        <v>10</v>
      </c>
      <c r="D366" s="3" t="s">
        <v>11</v>
      </c>
      <c r="E366" s="3">
        <v>97</v>
      </c>
      <c r="F366" s="3" t="s">
        <v>12</v>
      </c>
      <c r="G366" s="3">
        <v>3</v>
      </c>
      <c r="H366" s="10" t="s">
        <v>740</v>
      </c>
      <c r="I366" s="11">
        <v>0.53500000000000003</v>
      </c>
      <c r="J366" s="12">
        <v>265.44499999999999</v>
      </c>
    </row>
    <row r="367" spans="1:10">
      <c r="A367" s="1" t="s">
        <v>741</v>
      </c>
      <c r="B367" s="13">
        <v>5057</v>
      </c>
      <c r="C367" s="3">
        <v>10</v>
      </c>
      <c r="D367" s="3" t="s">
        <v>11</v>
      </c>
      <c r="E367" s="3">
        <v>97</v>
      </c>
      <c r="F367" s="3" t="s">
        <v>12</v>
      </c>
      <c r="G367" s="3">
        <v>4</v>
      </c>
      <c r="H367" s="10" t="s">
        <v>742</v>
      </c>
      <c r="I367" s="11">
        <v>0.89</v>
      </c>
      <c r="J367" s="12">
        <v>265.98</v>
      </c>
    </row>
    <row r="368" spans="1:10">
      <c r="A368" s="1" t="s">
        <v>743</v>
      </c>
      <c r="B368" s="2">
        <v>5057</v>
      </c>
      <c r="C368" s="3">
        <v>10</v>
      </c>
      <c r="D368" s="3" t="s">
        <v>11</v>
      </c>
      <c r="E368" s="3">
        <v>98</v>
      </c>
      <c r="F368" s="3" t="s">
        <v>12</v>
      </c>
      <c r="G368" s="3">
        <v>1</v>
      </c>
      <c r="H368" s="10" t="s">
        <v>744</v>
      </c>
      <c r="I368" s="11">
        <v>0.875</v>
      </c>
      <c r="J368" s="12">
        <v>266.7</v>
      </c>
    </row>
    <row r="369" spans="1:10">
      <c r="A369" s="1" t="s">
        <v>745</v>
      </c>
      <c r="B369" s="2">
        <v>5057</v>
      </c>
      <c r="C369" s="3">
        <v>10</v>
      </c>
      <c r="D369" s="3" t="s">
        <v>11</v>
      </c>
      <c r="E369" s="3">
        <v>98</v>
      </c>
      <c r="F369" s="3" t="s">
        <v>12</v>
      </c>
      <c r="G369" s="3">
        <v>2</v>
      </c>
      <c r="H369" s="10" t="s">
        <v>746</v>
      </c>
      <c r="I369" s="11">
        <v>0.3</v>
      </c>
      <c r="J369" s="12">
        <v>267.57499999999999</v>
      </c>
    </row>
    <row r="370" spans="1:10">
      <c r="A370" s="1" t="s">
        <v>747</v>
      </c>
      <c r="B370" s="2">
        <v>5057</v>
      </c>
      <c r="C370" s="3">
        <v>10</v>
      </c>
      <c r="D370" s="3" t="s">
        <v>11</v>
      </c>
      <c r="E370" s="3">
        <v>98</v>
      </c>
      <c r="F370" s="3" t="s">
        <v>12</v>
      </c>
      <c r="G370" s="3">
        <v>3</v>
      </c>
      <c r="H370" s="10" t="s">
        <v>748</v>
      </c>
      <c r="I370" s="11">
        <v>0.9</v>
      </c>
      <c r="J370" s="12">
        <v>267.875</v>
      </c>
    </row>
    <row r="371" spans="1:10">
      <c r="A371" s="1" t="s">
        <v>749</v>
      </c>
      <c r="B371" s="2">
        <v>5057</v>
      </c>
      <c r="C371" s="3">
        <v>10</v>
      </c>
      <c r="D371" s="3" t="s">
        <v>11</v>
      </c>
      <c r="E371" s="3">
        <v>98</v>
      </c>
      <c r="F371" s="3" t="s">
        <v>12</v>
      </c>
      <c r="G371" s="3">
        <v>4</v>
      </c>
      <c r="H371" s="10" t="s">
        <v>750</v>
      </c>
      <c r="I371" s="11">
        <v>0.98499999999999999</v>
      </c>
      <c r="J371" s="12">
        <v>268.77499999999998</v>
      </c>
    </row>
    <row r="372" spans="1:10">
      <c r="A372" s="1" t="s">
        <v>751</v>
      </c>
      <c r="B372" s="2">
        <v>5057</v>
      </c>
      <c r="C372" s="3">
        <v>10</v>
      </c>
      <c r="D372" s="3" t="s">
        <v>11</v>
      </c>
      <c r="E372" s="3">
        <v>99</v>
      </c>
      <c r="F372" s="3" t="s">
        <v>12</v>
      </c>
      <c r="G372" s="3">
        <v>1</v>
      </c>
      <c r="H372" s="10" t="s">
        <v>752</v>
      </c>
      <c r="I372" s="11">
        <v>0.83</v>
      </c>
      <c r="J372" s="12">
        <v>269.7</v>
      </c>
    </row>
    <row r="373" spans="1:10">
      <c r="A373" s="1" t="s">
        <v>753</v>
      </c>
      <c r="B373" s="2">
        <v>5057</v>
      </c>
      <c r="C373" s="3">
        <v>10</v>
      </c>
      <c r="D373" s="3" t="s">
        <v>11</v>
      </c>
      <c r="E373" s="3">
        <v>99</v>
      </c>
      <c r="F373" s="3" t="s">
        <v>12</v>
      </c>
      <c r="G373" s="3">
        <v>2</v>
      </c>
      <c r="H373" s="10" t="s">
        <v>754</v>
      </c>
      <c r="I373" s="11">
        <v>0.72499999999999998</v>
      </c>
      <c r="J373" s="12">
        <v>270.52999999999997</v>
      </c>
    </row>
    <row r="374" spans="1:10">
      <c r="A374" s="1" t="s">
        <v>755</v>
      </c>
      <c r="B374" s="2">
        <v>5057</v>
      </c>
      <c r="C374" s="3">
        <v>10</v>
      </c>
      <c r="D374" s="3" t="s">
        <v>11</v>
      </c>
      <c r="E374" s="3">
        <v>99</v>
      </c>
      <c r="F374" s="3" t="s">
        <v>12</v>
      </c>
      <c r="G374" s="3">
        <v>3</v>
      </c>
      <c r="H374" s="10" t="s">
        <v>756</v>
      </c>
      <c r="I374" s="11">
        <v>0.97</v>
      </c>
      <c r="J374" s="12">
        <v>271.255</v>
      </c>
    </row>
    <row r="375" spans="1:10">
      <c r="A375" s="1" t="s">
        <v>757</v>
      </c>
      <c r="B375" s="2">
        <v>5057</v>
      </c>
      <c r="C375" s="3">
        <v>10</v>
      </c>
      <c r="D375" s="3" t="s">
        <v>11</v>
      </c>
      <c r="E375" s="3">
        <v>99</v>
      </c>
      <c r="F375" s="3" t="s">
        <v>12</v>
      </c>
      <c r="G375" s="3">
        <v>4</v>
      </c>
      <c r="H375" s="10" t="s">
        <v>758</v>
      </c>
      <c r="I375" s="11">
        <v>0.61499999999999999</v>
      </c>
      <c r="J375" s="12">
        <v>272.22500000000002</v>
      </c>
    </row>
    <row r="376" spans="1:10">
      <c r="A376" s="1" t="s">
        <v>759</v>
      </c>
      <c r="B376" s="2">
        <v>5057</v>
      </c>
      <c r="C376" s="3">
        <v>10</v>
      </c>
      <c r="D376" s="3" t="s">
        <v>11</v>
      </c>
      <c r="E376" s="3">
        <v>100</v>
      </c>
      <c r="F376" s="3" t="s">
        <v>12</v>
      </c>
      <c r="G376" s="3">
        <v>1</v>
      </c>
      <c r="H376" s="10" t="s">
        <v>760</v>
      </c>
      <c r="I376" s="11">
        <v>0.46</v>
      </c>
      <c r="J376" s="12">
        <v>272.7</v>
      </c>
    </row>
    <row r="377" spans="1:10">
      <c r="A377" s="1" t="s">
        <v>761</v>
      </c>
      <c r="B377" s="2">
        <v>5057</v>
      </c>
      <c r="C377" s="3">
        <v>10</v>
      </c>
      <c r="D377" s="3" t="s">
        <v>11</v>
      </c>
      <c r="E377" s="3">
        <v>100</v>
      </c>
      <c r="F377" s="3" t="s">
        <v>12</v>
      </c>
      <c r="G377" s="3">
        <v>2</v>
      </c>
      <c r="H377" s="10" t="s">
        <v>762</v>
      </c>
      <c r="I377" s="11">
        <v>0.84</v>
      </c>
      <c r="J377" s="12">
        <v>273.16000000000003</v>
      </c>
    </row>
    <row r="378" spans="1:10">
      <c r="A378" s="1" t="s">
        <v>763</v>
      </c>
      <c r="B378" s="2">
        <v>5057</v>
      </c>
      <c r="C378" s="3">
        <v>10</v>
      </c>
      <c r="D378" s="3" t="s">
        <v>11</v>
      </c>
      <c r="E378" s="3">
        <v>100</v>
      </c>
      <c r="F378" s="3" t="s">
        <v>12</v>
      </c>
      <c r="G378" s="3">
        <v>3</v>
      </c>
      <c r="H378" s="10" t="s">
        <v>764</v>
      </c>
      <c r="I378" s="11">
        <v>0.87</v>
      </c>
      <c r="J378" s="12">
        <v>274</v>
      </c>
    </row>
    <row r="379" spans="1:10">
      <c r="A379" s="1" t="s">
        <v>765</v>
      </c>
      <c r="B379" s="2">
        <v>5057</v>
      </c>
      <c r="C379" s="3">
        <v>10</v>
      </c>
      <c r="D379" s="3" t="s">
        <v>11</v>
      </c>
      <c r="E379" s="3">
        <v>100</v>
      </c>
      <c r="F379" s="3" t="s">
        <v>12</v>
      </c>
      <c r="G379" s="3">
        <v>4</v>
      </c>
      <c r="H379" s="10" t="s">
        <v>766</v>
      </c>
      <c r="I379" s="11">
        <v>0.9</v>
      </c>
      <c r="J379" s="12">
        <v>274.87</v>
      </c>
    </row>
    <row r="380" spans="1:10">
      <c r="A380" s="1" t="s">
        <v>767</v>
      </c>
      <c r="B380" s="2">
        <v>5057</v>
      </c>
      <c r="C380" s="3">
        <v>10</v>
      </c>
      <c r="D380" s="3" t="s">
        <v>11</v>
      </c>
      <c r="E380" s="3">
        <v>101</v>
      </c>
      <c r="F380" s="3" t="s">
        <v>12</v>
      </c>
      <c r="G380" s="3">
        <v>1</v>
      </c>
      <c r="H380" s="10" t="s">
        <v>768</v>
      </c>
      <c r="I380" s="11">
        <v>0.88</v>
      </c>
      <c r="J380" s="12">
        <v>275.7</v>
      </c>
    </row>
    <row r="381" spans="1:10">
      <c r="A381" s="1" t="s">
        <v>769</v>
      </c>
      <c r="B381" s="2">
        <v>5057</v>
      </c>
      <c r="C381" s="3">
        <v>10</v>
      </c>
      <c r="D381" s="3" t="s">
        <v>11</v>
      </c>
      <c r="E381" s="3">
        <v>101</v>
      </c>
      <c r="F381" s="3" t="s">
        <v>12</v>
      </c>
      <c r="G381" s="3">
        <v>2</v>
      </c>
      <c r="H381" s="10" t="s">
        <v>770</v>
      </c>
      <c r="I381" s="11">
        <v>0.86</v>
      </c>
      <c r="J381" s="12">
        <v>276.58</v>
      </c>
    </row>
    <row r="382" spans="1:10">
      <c r="A382" s="1" t="s">
        <v>771</v>
      </c>
      <c r="B382" s="2">
        <v>5057</v>
      </c>
      <c r="C382" s="3">
        <v>10</v>
      </c>
      <c r="D382" s="3" t="s">
        <v>11</v>
      </c>
      <c r="E382" s="3">
        <v>101</v>
      </c>
      <c r="F382" s="3" t="s">
        <v>12</v>
      </c>
      <c r="G382" s="3">
        <v>3</v>
      </c>
      <c r="H382" s="10" t="s">
        <v>772</v>
      </c>
      <c r="I382" s="11">
        <v>0.77500000000000002</v>
      </c>
      <c r="J382" s="12">
        <v>277.44</v>
      </c>
    </row>
    <row r="383" spans="1:10">
      <c r="A383" s="1" t="s">
        <v>773</v>
      </c>
      <c r="B383" s="2">
        <v>5057</v>
      </c>
      <c r="C383" s="3">
        <v>10</v>
      </c>
      <c r="D383" s="3" t="s">
        <v>11</v>
      </c>
      <c r="E383" s="3">
        <v>101</v>
      </c>
      <c r="F383" s="3" t="s">
        <v>12</v>
      </c>
      <c r="G383" s="3">
        <v>4</v>
      </c>
      <c r="H383" s="10" t="s">
        <v>774</v>
      </c>
      <c r="I383" s="11">
        <v>0.63500000000000001</v>
      </c>
      <c r="J383" s="12">
        <v>278.21499999999997</v>
      </c>
    </row>
    <row r="384" spans="1:10">
      <c r="A384" s="1" t="s">
        <v>775</v>
      </c>
      <c r="B384" s="2">
        <v>5057</v>
      </c>
      <c r="C384" s="3">
        <v>10</v>
      </c>
      <c r="D384" s="3" t="s">
        <v>11</v>
      </c>
      <c r="E384" s="3">
        <v>102</v>
      </c>
      <c r="F384" s="3" t="s">
        <v>12</v>
      </c>
      <c r="G384" s="3">
        <v>1</v>
      </c>
      <c r="H384" s="10" t="s">
        <v>776</v>
      </c>
      <c r="I384" s="11">
        <v>0.68500000000000005</v>
      </c>
      <c r="J384" s="12">
        <v>278.7</v>
      </c>
    </row>
    <row r="385" spans="1:10">
      <c r="A385" s="1" t="s">
        <v>777</v>
      </c>
      <c r="B385" s="2">
        <v>5057</v>
      </c>
      <c r="C385" s="3">
        <v>10</v>
      </c>
      <c r="D385" s="3" t="s">
        <v>11</v>
      </c>
      <c r="E385" s="3">
        <v>102</v>
      </c>
      <c r="F385" s="3" t="s">
        <v>12</v>
      </c>
      <c r="G385" s="3">
        <v>2</v>
      </c>
      <c r="H385" s="10" t="s">
        <v>778</v>
      </c>
      <c r="I385" s="11">
        <v>0.63500000000000001</v>
      </c>
      <c r="J385" s="12">
        <v>279.38499999999999</v>
      </c>
    </row>
    <row r="386" spans="1:10">
      <c r="A386" s="1" t="s">
        <v>779</v>
      </c>
      <c r="B386" s="2">
        <v>5057</v>
      </c>
      <c r="C386" s="3">
        <v>10</v>
      </c>
      <c r="D386" s="3" t="s">
        <v>11</v>
      </c>
      <c r="E386" s="3">
        <v>102</v>
      </c>
      <c r="F386" s="3" t="s">
        <v>12</v>
      </c>
      <c r="G386" s="3">
        <v>3</v>
      </c>
      <c r="H386" s="10" t="s">
        <v>780</v>
      </c>
      <c r="I386" s="11">
        <v>0.95</v>
      </c>
      <c r="J386" s="12">
        <v>280.02</v>
      </c>
    </row>
    <row r="387" spans="1:10">
      <c r="A387" s="1" t="s">
        <v>781</v>
      </c>
      <c r="B387" s="2">
        <v>5057</v>
      </c>
      <c r="C387" s="3">
        <v>10</v>
      </c>
      <c r="D387" s="3" t="s">
        <v>11</v>
      </c>
      <c r="E387" s="3">
        <v>102</v>
      </c>
      <c r="F387" s="3" t="s">
        <v>12</v>
      </c>
      <c r="G387" s="3">
        <v>4</v>
      </c>
      <c r="H387" s="10" t="s">
        <v>782</v>
      </c>
      <c r="I387" s="11">
        <v>0.96499999999999997</v>
      </c>
      <c r="J387" s="12">
        <v>280.97000000000003</v>
      </c>
    </row>
    <row r="388" spans="1:10">
      <c r="A388" s="1" t="s">
        <v>783</v>
      </c>
      <c r="B388" s="2">
        <v>5057</v>
      </c>
      <c r="C388" s="3">
        <v>10</v>
      </c>
      <c r="D388" s="3" t="s">
        <v>11</v>
      </c>
      <c r="E388" s="3">
        <v>103</v>
      </c>
      <c r="F388" s="3" t="s">
        <v>12</v>
      </c>
      <c r="G388" s="3">
        <v>1</v>
      </c>
      <c r="H388" s="10" t="s">
        <v>784</v>
      </c>
      <c r="I388" s="11">
        <v>0.52</v>
      </c>
      <c r="J388" s="12">
        <v>281.7</v>
      </c>
    </row>
    <row r="389" spans="1:10">
      <c r="A389" s="1" t="s">
        <v>785</v>
      </c>
      <c r="B389" s="2">
        <v>5057</v>
      </c>
      <c r="C389" s="3">
        <v>10</v>
      </c>
      <c r="D389" s="3" t="s">
        <v>11</v>
      </c>
      <c r="E389" s="3">
        <v>103</v>
      </c>
      <c r="F389" s="3" t="s">
        <v>12</v>
      </c>
      <c r="G389" s="3">
        <v>2</v>
      </c>
      <c r="H389" s="10" t="s">
        <v>786</v>
      </c>
      <c r="I389" s="11">
        <v>0.93</v>
      </c>
      <c r="J389" s="12">
        <v>282.22000000000003</v>
      </c>
    </row>
    <row r="390" spans="1:10">
      <c r="A390" s="1" t="s">
        <v>787</v>
      </c>
      <c r="B390" s="2">
        <v>5057</v>
      </c>
      <c r="C390" s="3">
        <v>10</v>
      </c>
      <c r="D390" s="3" t="s">
        <v>11</v>
      </c>
      <c r="E390" s="3">
        <v>103</v>
      </c>
      <c r="F390" s="3" t="s">
        <v>12</v>
      </c>
      <c r="G390" s="3">
        <v>3</v>
      </c>
      <c r="H390" s="10" t="s">
        <v>788</v>
      </c>
      <c r="I390" s="11">
        <v>0.84</v>
      </c>
      <c r="J390" s="12">
        <v>283.14999999999998</v>
      </c>
    </row>
    <row r="391" spans="1:10">
      <c r="A391" s="1" t="s">
        <v>789</v>
      </c>
      <c r="B391" s="2">
        <v>5057</v>
      </c>
      <c r="C391" s="3">
        <v>10</v>
      </c>
      <c r="D391" s="3" t="s">
        <v>11</v>
      </c>
      <c r="E391" s="3">
        <v>103</v>
      </c>
      <c r="F391" s="3" t="s">
        <v>12</v>
      </c>
      <c r="G391" s="3">
        <v>4</v>
      </c>
      <c r="H391" s="10" t="s">
        <v>790</v>
      </c>
      <c r="I391" s="11">
        <v>0.79</v>
      </c>
      <c r="J391" s="12">
        <v>283.99</v>
      </c>
    </row>
    <row r="392" spans="1:10">
      <c r="A392" s="1" t="s">
        <v>791</v>
      </c>
      <c r="B392" s="2">
        <v>5057</v>
      </c>
      <c r="C392" s="3">
        <v>10</v>
      </c>
      <c r="D392" s="3" t="s">
        <v>11</v>
      </c>
      <c r="E392" s="3">
        <v>104</v>
      </c>
      <c r="F392" s="3" t="s">
        <v>12</v>
      </c>
      <c r="G392" s="3">
        <v>1</v>
      </c>
      <c r="H392" s="10" t="s">
        <v>792</v>
      </c>
      <c r="I392" s="11">
        <v>0.89</v>
      </c>
      <c r="J392" s="12">
        <v>284.7</v>
      </c>
    </row>
    <row r="393" spans="1:10">
      <c r="A393" s="1" t="s">
        <v>793</v>
      </c>
      <c r="B393" s="2">
        <v>5057</v>
      </c>
      <c r="C393" s="3">
        <v>10</v>
      </c>
      <c r="D393" s="3" t="s">
        <v>11</v>
      </c>
      <c r="E393" s="3">
        <v>104</v>
      </c>
      <c r="F393" s="3" t="s">
        <v>12</v>
      </c>
      <c r="G393" s="3">
        <v>2</v>
      </c>
      <c r="H393" s="10" t="s">
        <v>794</v>
      </c>
      <c r="I393" s="11">
        <v>0.36499999999999999</v>
      </c>
      <c r="J393" s="12">
        <v>285.58999999999997</v>
      </c>
    </row>
    <row r="394" spans="1:10">
      <c r="A394" s="1" t="s">
        <v>795</v>
      </c>
      <c r="B394" s="2">
        <v>5057</v>
      </c>
      <c r="C394" s="3">
        <v>10</v>
      </c>
      <c r="D394" s="3" t="s">
        <v>11</v>
      </c>
      <c r="E394" s="3">
        <v>104</v>
      </c>
      <c r="F394" s="3" t="s">
        <v>12</v>
      </c>
      <c r="G394" s="3">
        <v>3</v>
      </c>
      <c r="H394" s="10" t="s">
        <v>796</v>
      </c>
      <c r="I394" s="11">
        <v>0.95</v>
      </c>
      <c r="J394" s="12">
        <v>285.95499999999998</v>
      </c>
    </row>
    <row r="395" spans="1:10">
      <c r="A395" s="1" t="s">
        <v>797</v>
      </c>
      <c r="B395" s="2">
        <v>5057</v>
      </c>
      <c r="C395" s="3">
        <v>10</v>
      </c>
      <c r="D395" s="3" t="s">
        <v>11</v>
      </c>
      <c r="E395" s="3">
        <v>104</v>
      </c>
      <c r="F395" s="3" t="s">
        <v>12</v>
      </c>
      <c r="G395" s="3">
        <v>4</v>
      </c>
      <c r="H395" s="10" t="s">
        <v>798</v>
      </c>
      <c r="I395" s="11">
        <v>0.89</v>
      </c>
      <c r="J395" s="12">
        <v>286.90499999999997</v>
      </c>
    </row>
    <row r="396" spans="1:10">
      <c r="A396" s="1" t="s">
        <v>799</v>
      </c>
      <c r="B396" s="2">
        <v>5057</v>
      </c>
      <c r="C396" s="3">
        <v>10</v>
      </c>
      <c r="D396" s="3" t="s">
        <v>11</v>
      </c>
      <c r="E396" s="3">
        <v>105</v>
      </c>
      <c r="F396" s="3" t="s">
        <v>12</v>
      </c>
      <c r="G396" s="3">
        <v>1</v>
      </c>
      <c r="H396" s="10" t="s">
        <v>800</v>
      </c>
      <c r="I396" s="11">
        <v>0.72</v>
      </c>
      <c r="J396" s="12">
        <v>287.7</v>
      </c>
    </row>
    <row r="397" spans="1:10">
      <c r="A397" s="1" t="s">
        <v>801</v>
      </c>
      <c r="B397" s="2">
        <v>5057</v>
      </c>
      <c r="C397" s="3">
        <v>10</v>
      </c>
      <c r="D397" s="3" t="s">
        <v>11</v>
      </c>
      <c r="E397" s="3">
        <v>105</v>
      </c>
      <c r="F397" s="3" t="s">
        <v>12</v>
      </c>
      <c r="G397" s="3">
        <v>2</v>
      </c>
      <c r="H397" s="10" t="s">
        <v>802</v>
      </c>
      <c r="I397" s="11">
        <v>0.63</v>
      </c>
      <c r="J397" s="12">
        <v>288.42</v>
      </c>
    </row>
    <row r="398" spans="1:10">
      <c r="A398" s="1" t="s">
        <v>803</v>
      </c>
      <c r="B398" s="2">
        <v>5057</v>
      </c>
      <c r="C398" s="3">
        <v>10</v>
      </c>
      <c r="D398" s="3" t="s">
        <v>11</v>
      </c>
      <c r="E398" s="3">
        <v>105</v>
      </c>
      <c r="F398" s="3" t="s">
        <v>12</v>
      </c>
      <c r="G398" s="3">
        <v>3</v>
      </c>
      <c r="H398" s="10" t="s">
        <v>804</v>
      </c>
      <c r="I398" s="11">
        <v>0.84</v>
      </c>
      <c r="J398" s="12">
        <v>289.05</v>
      </c>
    </row>
    <row r="399" spans="1:10">
      <c r="A399" s="1" t="s">
        <v>805</v>
      </c>
      <c r="B399" s="2">
        <v>5057</v>
      </c>
      <c r="C399" s="3">
        <v>10</v>
      </c>
      <c r="D399" s="3" t="s">
        <v>11</v>
      </c>
      <c r="E399" s="3">
        <v>105</v>
      </c>
      <c r="F399" s="3" t="s">
        <v>12</v>
      </c>
      <c r="G399" s="3">
        <v>4</v>
      </c>
      <c r="H399" s="10" t="s">
        <v>806</v>
      </c>
      <c r="I399" s="11">
        <v>0.84499999999999997</v>
      </c>
      <c r="J399" s="12">
        <v>289.89</v>
      </c>
    </row>
    <row r="400" spans="1:10">
      <c r="A400" s="1" t="s">
        <v>807</v>
      </c>
      <c r="B400" s="2">
        <v>5057</v>
      </c>
      <c r="C400" s="3">
        <v>10</v>
      </c>
      <c r="D400" s="3" t="s">
        <v>11</v>
      </c>
      <c r="E400" s="3">
        <v>106</v>
      </c>
      <c r="F400" s="3" t="s">
        <v>12</v>
      </c>
      <c r="G400" s="3">
        <v>1</v>
      </c>
      <c r="H400" s="10" t="s">
        <v>808</v>
      </c>
      <c r="I400" s="11">
        <v>0.63500000000000001</v>
      </c>
      <c r="J400" s="12">
        <v>290.7</v>
      </c>
    </row>
    <row r="401" spans="1:10">
      <c r="A401" s="1" t="s">
        <v>809</v>
      </c>
      <c r="B401" s="13">
        <v>5057</v>
      </c>
      <c r="C401" s="3">
        <v>10</v>
      </c>
      <c r="D401" s="3" t="s">
        <v>11</v>
      </c>
      <c r="E401" s="3">
        <v>106</v>
      </c>
      <c r="F401" s="3" t="s">
        <v>12</v>
      </c>
      <c r="G401" s="3">
        <v>2</v>
      </c>
      <c r="H401" s="10" t="s">
        <v>810</v>
      </c>
      <c r="I401" s="11">
        <v>0.8</v>
      </c>
      <c r="J401" s="12">
        <v>291.33499999999998</v>
      </c>
    </row>
    <row r="402" spans="1:10">
      <c r="A402" s="1" t="s">
        <v>811</v>
      </c>
      <c r="B402" s="2">
        <v>5057</v>
      </c>
      <c r="C402" s="3">
        <v>10</v>
      </c>
      <c r="D402" s="3" t="s">
        <v>11</v>
      </c>
      <c r="E402" s="3">
        <v>106</v>
      </c>
      <c r="F402" s="3" t="s">
        <v>12</v>
      </c>
      <c r="G402" s="3">
        <v>3</v>
      </c>
      <c r="H402" s="10" t="s">
        <v>812</v>
      </c>
      <c r="I402" s="11">
        <v>0.97499999999999998</v>
      </c>
      <c r="J402" s="12">
        <v>292.13499999999999</v>
      </c>
    </row>
    <row r="403" spans="1:10">
      <c r="A403" s="1" t="s">
        <v>813</v>
      </c>
      <c r="B403" s="2">
        <v>5057</v>
      </c>
      <c r="C403" s="3">
        <v>10</v>
      </c>
      <c r="D403" s="3" t="s">
        <v>11</v>
      </c>
      <c r="E403" s="3">
        <v>106</v>
      </c>
      <c r="F403" s="3" t="s">
        <v>12</v>
      </c>
      <c r="G403" s="3">
        <v>4</v>
      </c>
      <c r="H403" s="10" t="s">
        <v>814</v>
      </c>
      <c r="I403" s="11">
        <v>0.71499999999999997</v>
      </c>
      <c r="J403" s="12">
        <v>293.11</v>
      </c>
    </row>
    <row r="404" spans="1:10">
      <c r="A404" s="1" t="s">
        <v>815</v>
      </c>
      <c r="B404" s="2">
        <v>5057</v>
      </c>
      <c r="C404" s="3">
        <v>10</v>
      </c>
      <c r="D404" s="3" t="s">
        <v>11</v>
      </c>
      <c r="E404" s="3">
        <v>107</v>
      </c>
      <c r="F404" s="3" t="s">
        <v>12</v>
      </c>
      <c r="G404" s="3">
        <v>1</v>
      </c>
      <c r="H404" s="10" t="s">
        <v>816</v>
      </c>
      <c r="I404" s="11">
        <v>0.97</v>
      </c>
      <c r="J404" s="12">
        <v>293.7</v>
      </c>
    </row>
    <row r="405" spans="1:10">
      <c r="A405" s="1" t="s">
        <v>817</v>
      </c>
      <c r="B405" s="2">
        <v>5057</v>
      </c>
      <c r="C405" s="3">
        <v>10</v>
      </c>
      <c r="D405" s="3" t="s">
        <v>11</v>
      </c>
      <c r="E405" s="3">
        <v>107</v>
      </c>
      <c r="F405" s="3" t="s">
        <v>12</v>
      </c>
      <c r="G405" s="3">
        <v>2</v>
      </c>
      <c r="H405" s="10" t="s">
        <v>818</v>
      </c>
      <c r="I405" s="11">
        <v>0.97499999999999998</v>
      </c>
      <c r="J405" s="12">
        <v>294.67</v>
      </c>
    </row>
    <row r="406" spans="1:10">
      <c r="A406" s="1" t="s">
        <v>819</v>
      </c>
      <c r="B406" s="2">
        <v>5057</v>
      </c>
      <c r="C406" s="3">
        <v>10</v>
      </c>
      <c r="D406" s="3" t="s">
        <v>11</v>
      </c>
      <c r="E406" s="3">
        <v>107</v>
      </c>
      <c r="F406" s="3" t="s">
        <v>12</v>
      </c>
      <c r="G406" s="3">
        <v>3</v>
      </c>
      <c r="H406" s="10" t="s">
        <v>820</v>
      </c>
      <c r="I406" s="11">
        <v>0.65500000000000003</v>
      </c>
      <c r="J406" s="12">
        <v>295.64499999999998</v>
      </c>
    </row>
    <row r="407" spans="1:10">
      <c r="A407" s="1" t="s">
        <v>821</v>
      </c>
      <c r="B407" s="2">
        <v>5057</v>
      </c>
      <c r="C407" s="3">
        <v>10</v>
      </c>
      <c r="D407" s="3" t="s">
        <v>11</v>
      </c>
      <c r="E407" s="3">
        <v>107</v>
      </c>
      <c r="F407" s="3" t="s">
        <v>12</v>
      </c>
      <c r="G407" s="3">
        <v>4</v>
      </c>
      <c r="H407" s="10" t="s">
        <v>822</v>
      </c>
      <c r="I407" s="11">
        <v>0.47499999999999998</v>
      </c>
      <c r="J407" s="12">
        <v>296.3</v>
      </c>
    </row>
    <row r="408" spans="1:10">
      <c r="A408" s="1" t="s">
        <v>823</v>
      </c>
      <c r="B408" s="2">
        <v>5057</v>
      </c>
      <c r="C408" s="3">
        <v>10</v>
      </c>
      <c r="D408" s="3" t="s">
        <v>11</v>
      </c>
      <c r="E408" s="3">
        <v>108</v>
      </c>
      <c r="F408" s="3" t="s">
        <v>12</v>
      </c>
      <c r="G408" s="3">
        <v>1</v>
      </c>
      <c r="H408" s="10" t="s">
        <v>824</v>
      </c>
      <c r="I408" s="11">
        <v>0.83</v>
      </c>
      <c r="J408" s="12">
        <v>296.7</v>
      </c>
    </row>
    <row r="409" spans="1:10">
      <c r="A409" s="1" t="s">
        <v>825</v>
      </c>
      <c r="B409" s="2">
        <v>5057</v>
      </c>
      <c r="C409" s="3">
        <v>10</v>
      </c>
      <c r="D409" s="3" t="s">
        <v>11</v>
      </c>
      <c r="E409" s="3">
        <v>108</v>
      </c>
      <c r="F409" s="3" t="s">
        <v>12</v>
      </c>
      <c r="G409" s="3">
        <v>2</v>
      </c>
      <c r="H409" s="10" t="s">
        <v>826</v>
      </c>
      <c r="I409" s="11">
        <v>0.6</v>
      </c>
      <c r="J409" s="12">
        <v>297.52999999999997</v>
      </c>
    </row>
    <row r="410" spans="1:10">
      <c r="A410" s="1" t="s">
        <v>827</v>
      </c>
      <c r="B410" s="2">
        <v>5057</v>
      </c>
      <c r="C410" s="3">
        <v>10</v>
      </c>
      <c r="D410" s="3" t="s">
        <v>11</v>
      </c>
      <c r="E410" s="3">
        <v>108</v>
      </c>
      <c r="F410" s="3" t="s">
        <v>12</v>
      </c>
      <c r="G410" s="3">
        <v>3</v>
      </c>
      <c r="H410" s="10" t="s">
        <v>828</v>
      </c>
      <c r="I410" s="11">
        <v>0.78500000000000003</v>
      </c>
      <c r="J410" s="12">
        <v>298.13</v>
      </c>
    </row>
    <row r="411" spans="1:10">
      <c r="A411" s="1" t="s">
        <v>829</v>
      </c>
      <c r="B411" s="2">
        <v>5057</v>
      </c>
      <c r="C411" s="3">
        <v>10</v>
      </c>
      <c r="D411" s="3" t="s">
        <v>11</v>
      </c>
      <c r="E411" s="3">
        <v>108</v>
      </c>
      <c r="F411" s="3" t="s">
        <v>12</v>
      </c>
      <c r="G411" s="3">
        <v>4</v>
      </c>
      <c r="H411" s="10" t="s">
        <v>830</v>
      </c>
      <c r="I411" s="11">
        <v>0.85499999999999998</v>
      </c>
      <c r="J411" s="12">
        <v>298.91500000000002</v>
      </c>
    </row>
    <row r="412" spans="1:10">
      <c r="A412" s="1" t="s">
        <v>831</v>
      </c>
      <c r="B412" s="2">
        <v>5057</v>
      </c>
      <c r="C412" s="3">
        <v>10</v>
      </c>
      <c r="D412" s="3" t="s">
        <v>11</v>
      </c>
      <c r="E412" s="3">
        <v>109</v>
      </c>
      <c r="F412" s="3" t="s">
        <v>12</v>
      </c>
      <c r="G412" s="3">
        <v>1</v>
      </c>
      <c r="H412" s="10" t="s">
        <v>832</v>
      </c>
      <c r="I412" s="11">
        <v>0.44</v>
      </c>
      <c r="J412" s="12">
        <v>299.7</v>
      </c>
    </row>
    <row r="413" spans="1:10">
      <c r="A413" s="1" t="s">
        <v>833</v>
      </c>
      <c r="B413" s="2">
        <v>5057</v>
      </c>
      <c r="C413" s="3">
        <v>10</v>
      </c>
      <c r="D413" s="3" t="s">
        <v>11</v>
      </c>
      <c r="E413" s="3">
        <v>109</v>
      </c>
      <c r="F413" s="3" t="s">
        <v>12</v>
      </c>
      <c r="G413" s="3">
        <v>2</v>
      </c>
      <c r="H413" s="10" t="s">
        <v>834</v>
      </c>
      <c r="I413" s="11">
        <v>0.79</v>
      </c>
      <c r="J413" s="12">
        <v>300.14</v>
      </c>
    </row>
    <row r="414" spans="1:10">
      <c r="A414" s="1" t="s">
        <v>835</v>
      </c>
      <c r="B414" s="2">
        <v>5057</v>
      </c>
      <c r="C414" s="3">
        <v>10</v>
      </c>
      <c r="D414" s="3" t="s">
        <v>11</v>
      </c>
      <c r="E414" s="3">
        <v>109</v>
      </c>
      <c r="F414" s="3" t="s">
        <v>12</v>
      </c>
      <c r="G414" s="3">
        <v>3</v>
      </c>
      <c r="H414" s="10" t="s">
        <v>836</v>
      </c>
      <c r="I414" s="11">
        <v>0.9</v>
      </c>
      <c r="J414" s="12">
        <v>300.93</v>
      </c>
    </row>
    <row r="415" spans="1:10">
      <c r="A415" s="1" t="s">
        <v>837</v>
      </c>
      <c r="B415" s="2">
        <v>5057</v>
      </c>
      <c r="C415" s="3">
        <v>10</v>
      </c>
      <c r="D415" s="3" t="s">
        <v>11</v>
      </c>
      <c r="E415" s="3">
        <v>109</v>
      </c>
      <c r="F415" s="3" t="s">
        <v>12</v>
      </c>
      <c r="G415" s="3">
        <v>4</v>
      </c>
      <c r="H415" s="10" t="s">
        <v>838</v>
      </c>
      <c r="I415" s="11">
        <v>0.93</v>
      </c>
      <c r="J415" s="12">
        <v>301.83</v>
      </c>
    </row>
    <row r="416" spans="1:10">
      <c r="H416" s="10"/>
      <c r="I416" s="11"/>
      <c r="J416" s="12"/>
    </row>
    <row r="417" spans="1:10">
      <c r="A417" s="2"/>
      <c r="C417" s="2"/>
      <c r="D417" s="2"/>
      <c r="E417" s="2"/>
      <c r="F417" s="2"/>
      <c r="G417" s="2"/>
      <c r="H417" s="10"/>
      <c r="I417" s="11"/>
      <c r="J417" s="12"/>
    </row>
    <row r="418" spans="1:10">
      <c r="A418" s="2"/>
      <c r="C418" s="2"/>
      <c r="D418" s="2"/>
      <c r="E418" s="2"/>
      <c r="F418" s="2"/>
      <c r="G418" s="2"/>
      <c r="H418" s="10"/>
      <c r="I418" s="11"/>
      <c r="J418" s="12"/>
    </row>
    <row r="419" spans="1:10">
      <c r="A419" s="2"/>
      <c r="C419" s="2"/>
      <c r="D419" s="2"/>
      <c r="E419" s="2"/>
      <c r="F419" s="2"/>
      <c r="G419" s="2"/>
      <c r="H419" s="10"/>
      <c r="I419" s="11"/>
      <c r="J419" s="12"/>
    </row>
    <row r="420" spans="1:10">
      <c r="A420" s="2"/>
      <c r="C420" s="2"/>
      <c r="D420" s="2"/>
      <c r="E420" s="2"/>
      <c r="F420" s="2"/>
      <c r="G420" s="2"/>
      <c r="H420" s="10"/>
      <c r="I420" s="11"/>
      <c r="J420" s="12"/>
    </row>
    <row r="421" spans="1:10">
      <c r="A421" s="2"/>
      <c r="C421" s="2"/>
      <c r="D421" s="2"/>
      <c r="E421" s="2"/>
      <c r="F421" s="2"/>
      <c r="G421" s="2"/>
      <c r="H421" s="10"/>
      <c r="I421" s="11"/>
      <c r="J421" s="12"/>
    </row>
    <row r="422" spans="1:10">
      <c r="A422" s="2"/>
      <c r="C422" s="2"/>
      <c r="D422" s="2"/>
      <c r="E422" s="2"/>
      <c r="F422" s="2"/>
      <c r="G422" s="2"/>
      <c r="H422" s="10"/>
      <c r="I422" s="11"/>
      <c r="J422" s="12"/>
    </row>
    <row r="423" spans="1:10">
      <c r="A423" s="2"/>
      <c r="C423" s="2"/>
      <c r="D423" s="2"/>
      <c r="E423" s="2"/>
      <c r="F423" s="2"/>
      <c r="G423" s="2"/>
      <c r="H423" s="10"/>
      <c r="I423" s="11"/>
      <c r="J423" s="12"/>
    </row>
    <row r="424" spans="1:10">
      <c r="A424" s="2"/>
      <c r="C424" s="2"/>
      <c r="D424" s="2"/>
      <c r="E424" s="2"/>
      <c r="F424" s="2"/>
      <c r="G424" s="2"/>
      <c r="H424" s="10"/>
      <c r="I424" s="11"/>
      <c r="J424" s="12"/>
    </row>
    <row r="425" spans="1:10">
      <c r="A425" s="2"/>
      <c r="C425" s="2"/>
      <c r="D425" s="2"/>
      <c r="E425" s="2"/>
      <c r="F425" s="2"/>
      <c r="G425" s="2"/>
      <c r="H425" s="10"/>
      <c r="I425" s="11"/>
      <c r="J425" s="12"/>
    </row>
    <row r="426" spans="1:10">
      <c r="A426" s="2"/>
      <c r="C426" s="2"/>
      <c r="D426" s="2"/>
      <c r="E426" s="2"/>
      <c r="F426" s="2"/>
      <c r="G426" s="2"/>
      <c r="H426" s="10"/>
      <c r="I426" s="11"/>
      <c r="J426" s="12"/>
    </row>
    <row r="427" spans="1:10">
      <c r="A427" s="2"/>
      <c r="C427" s="2"/>
      <c r="D427" s="2"/>
      <c r="E427" s="2"/>
      <c r="F427" s="2"/>
      <c r="G427" s="2"/>
      <c r="H427" s="10"/>
      <c r="I427" s="11"/>
      <c r="J427" s="12"/>
    </row>
    <row r="428" spans="1:10">
      <c r="A428" s="2"/>
      <c r="C428" s="2"/>
      <c r="D428" s="2"/>
      <c r="E428" s="2"/>
      <c r="F428" s="2"/>
      <c r="G428" s="2"/>
      <c r="H428" s="10"/>
      <c r="I428" s="11"/>
      <c r="J428" s="12"/>
    </row>
    <row r="429" spans="1:10">
      <c r="A429" s="2"/>
      <c r="C429" s="2"/>
      <c r="D429" s="2"/>
      <c r="E429" s="2"/>
      <c r="F429" s="2"/>
      <c r="G429" s="2"/>
      <c r="H429" s="10"/>
      <c r="I429" s="11"/>
      <c r="J429" s="12"/>
    </row>
    <row r="430" spans="1:10">
      <c r="A430" s="2"/>
      <c r="C430" s="2"/>
      <c r="D430" s="2"/>
      <c r="E430" s="2"/>
      <c r="F430" s="2"/>
      <c r="G430" s="2"/>
      <c r="H430" s="10"/>
      <c r="I430" s="11"/>
      <c r="J430" s="12"/>
    </row>
    <row r="431" spans="1:10">
      <c r="A431" s="2"/>
      <c r="C431" s="2"/>
      <c r="D431" s="2"/>
      <c r="E431" s="2"/>
      <c r="F431" s="2"/>
      <c r="G431" s="2"/>
      <c r="H431" s="10"/>
      <c r="I431" s="11"/>
      <c r="J431" s="12"/>
    </row>
    <row r="432" spans="1:10">
      <c r="A432" s="2"/>
      <c r="C432" s="2"/>
      <c r="D432" s="2"/>
      <c r="E432" s="2"/>
      <c r="F432" s="2"/>
      <c r="G432" s="2"/>
      <c r="H432" s="10"/>
      <c r="I432" s="11"/>
      <c r="J432" s="12"/>
    </row>
    <row r="433" spans="1:10">
      <c r="A433" s="2"/>
      <c r="B433" s="13"/>
      <c r="H433" s="10"/>
      <c r="I433" s="11"/>
      <c r="J433" s="12"/>
    </row>
    <row r="434" spans="1:10">
      <c r="A434" s="2"/>
      <c r="H434" s="10"/>
      <c r="I434" s="11"/>
      <c r="J434" s="12"/>
    </row>
    <row r="435" spans="1:10">
      <c r="A435" s="2"/>
      <c r="H435" s="10"/>
      <c r="I435" s="11"/>
      <c r="J435" s="12"/>
    </row>
    <row r="436" spans="1:10">
      <c r="A436" s="2"/>
      <c r="H436" s="10"/>
      <c r="I436" s="11"/>
      <c r="J436" s="12"/>
    </row>
    <row r="437" spans="1:10">
      <c r="A437" s="2"/>
      <c r="H437" s="10"/>
      <c r="I437" s="11"/>
      <c r="J437" s="12"/>
    </row>
    <row r="438" spans="1:10">
      <c r="A438" s="2"/>
      <c r="H438" s="10"/>
      <c r="I438" s="11"/>
      <c r="J438" s="12"/>
    </row>
    <row r="439" spans="1:10">
      <c r="A439" s="2"/>
      <c r="H439" s="10"/>
      <c r="I439" s="11"/>
      <c r="J439" s="12"/>
    </row>
    <row r="440" spans="1:10">
      <c r="A440" s="2"/>
      <c r="H440" s="10"/>
      <c r="I440" s="11"/>
      <c r="J440" s="12"/>
    </row>
    <row r="441" spans="1:10">
      <c r="A441" s="2"/>
      <c r="H441" s="10"/>
      <c r="I441" s="11"/>
      <c r="J441" s="12"/>
    </row>
    <row r="442" spans="1:10">
      <c r="A442" s="2"/>
      <c r="H442" s="10"/>
      <c r="I442" s="11"/>
      <c r="J442" s="12"/>
    </row>
    <row r="443" spans="1:10">
      <c r="A443" s="2"/>
      <c r="H443" s="10"/>
      <c r="I443" s="11"/>
      <c r="J443" s="12"/>
    </row>
    <row r="444" spans="1:10">
      <c r="A444" s="2"/>
      <c r="H444" s="10"/>
      <c r="I444" s="11"/>
      <c r="J444" s="12"/>
    </row>
    <row r="445" spans="1:10">
      <c r="A445" s="2"/>
      <c r="H445" s="10"/>
      <c r="I445" s="11"/>
      <c r="J445" s="12"/>
    </row>
    <row r="446" spans="1:10">
      <c r="A446" s="2"/>
      <c r="H446" s="10"/>
      <c r="I446" s="11"/>
      <c r="J446" s="12"/>
    </row>
    <row r="447" spans="1:10">
      <c r="A447" s="2"/>
      <c r="H447" s="10"/>
      <c r="I447" s="11"/>
      <c r="J447" s="12"/>
    </row>
    <row r="448" spans="1:10">
      <c r="A448" s="2"/>
      <c r="H448" s="10"/>
      <c r="I448" s="11"/>
      <c r="J448" s="12"/>
    </row>
    <row r="449" spans="1:10">
      <c r="A449" s="2"/>
      <c r="H449" s="10"/>
      <c r="I449" s="11"/>
      <c r="J449" s="12"/>
    </row>
    <row r="450" spans="1:10">
      <c r="A450" s="2"/>
      <c r="H450" s="10"/>
      <c r="I450" s="11"/>
      <c r="J450" s="12"/>
    </row>
    <row r="451" spans="1:10">
      <c r="A451" s="2"/>
      <c r="H451" s="10"/>
      <c r="I451" s="11"/>
      <c r="J451" s="12"/>
    </row>
    <row r="452" spans="1:10">
      <c r="A452" s="2"/>
      <c r="B452" s="13"/>
      <c r="H452" s="10"/>
      <c r="I452" s="11"/>
      <c r="J452" s="12"/>
    </row>
    <row r="453" spans="1:10">
      <c r="A453" s="2"/>
      <c r="H453" s="10"/>
      <c r="I453" s="11"/>
      <c r="J453" s="12"/>
    </row>
    <row r="454" spans="1:10">
      <c r="A454" s="2"/>
      <c r="H454" s="10"/>
      <c r="I454" s="11"/>
      <c r="J454" s="12"/>
    </row>
    <row r="455" spans="1:10">
      <c r="A455" s="2"/>
      <c r="H455" s="10"/>
      <c r="I455" s="11"/>
      <c r="J455" s="12"/>
    </row>
    <row r="456" spans="1:10">
      <c r="A456" s="2"/>
      <c r="H456" s="10"/>
      <c r="I456" s="11"/>
      <c r="J456" s="12"/>
    </row>
    <row r="457" spans="1:10">
      <c r="A457" s="2"/>
      <c r="H457" s="10"/>
      <c r="I457" s="11"/>
      <c r="J457" s="12"/>
    </row>
    <row r="458" spans="1:10">
      <c r="A458" s="2"/>
      <c r="H458" s="10"/>
      <c r="I458" s="11"/>
      <c r="J458" s="12"/>
    </row>
    <row r="459" spans="1:10">
      <c r="A459" s="2"/>
      <c r="H459" s="10"/>
      <c r="I459" s="11"/>
      <c r="J459" s="12"/>
    </row>
    <row r="460" spans="1:10">
      <c r="A460" s="2"/>
      <c r="B460" s="13"/>
      <c r="H460" s="10"/>
      <c r="I460" s="11"/>
      <c r="J460" s="12"/>
    </row>
    <row r="461" spans="1:10">
      <c r="A461" s="2"/>
      <c r="H461" s="10"/>
      <c r="I461" s="11"/>
      <c r="J461" s="12"/>
    </row>
    <row r="462" spans="1:10">
      <c r="A462" s="2"/>
      <c r="B462" s="13"/>
      <c r="H462" s="10"/>
      <c r="I462" s="11"/>
      <c r="J462" s="12"/>
    </row>
    <row r="463" spans="1:10">
      <c r="A463" s="2"/>
      <c r="H463" s="10"/>
      <c r="I463" s="11"/>
      <c r="J463" s="12"/>
    </row>
    <row r="464" spans="1:10">
      <c r="A464" s="2"/>
      <c r="H464" s="10"/>
      <c r="I464" s="11"/>
      <c r="J464" s="12"/>
    </row>
    <row r="465" spans="1:10">
      <c r="A465" s="2"/>
      <c r="C465" s="2"/>
      <c r="D465" s="2"/>
      <c r="E465" s="2"/>
      <c r="F465" s="2"/>
      <c r="G465" s="2"/>
      <c r="H465" s="10"/>
      <c r="I465" s="11"/>
      <c r="J465" s="12"/>
    </row>
    <row r="466" spans="1:10">
      <c r="A466" s="2"/>
      <c r="C466" s="2"/>
      <c r="D466" s="2"/>
      <c r="E466" s="2"/>
      <c r="F466" s="2"/>
      <c r="G466" s="2"/>
      <c r="H466" s="10"/>
      <c r="I466" s="11"/>
      <c r="J466" s="12"/>
    </row>
    <row r="467" spans="1:10">
      <c r="A467" s="2"/>
      <c r="C467" s="2"/>
      <c r="D467" s="2"/>
      <c r="E467" s="2"/>
      <c r="F467" s="2"/>
      <c r="G467" s="2"/>
      <c r="H467" s="10"/>
      <c r="I467" s="11"/>
      <c r="J467" s="12"/>
    </row>
    <row r="468" spans="1:10">
      <c r="A468" s="2"/>
      <c r="C468" s="2"/>
      <c r="D468" s="2"/>
      <c r="E468" s="2"/>
      <c r="F468" s="2"/>
      <c r="G468" s="2"/>
      <c r="H468" s="10"/>
      <c r="I468" s="11"/>
      <c r="J468" s="12"/>
    </row>
    <row r="469" spans="1:10">
      <c r="A469" s="2"/>
      <c r="C469" s="2"/>
      <c r="D469" s="2"/>
      <c r="E469" s="2"/>
      <c r="F469" s="2"/>
      <c r="G469" s="2"/>
      <c r="H469" s="10"/>
      <c r="I469" s="11"/>
      <c r="J469" s="12"/>
    </row>
    <row r="470" spans="1:10">
      <c r="A470" s="2"/>
      <c r="C470" s="2"/>
      <c r="D470" s="2"/>
      <c r="E470" s="2"/>
      <c r="F470" s="2"/>
      <c r="G470" s="2"/>
      <c r="H470" s="10"/>
      <c r="I470" s="11"/>
      <c r="J470" s="12"/>
    </row>
    <row r="471" spans="1:10">
      <c r="A471" s="2"/>
      <c r="C471" s="2"/>
      <c r="D471" s="2"/>
      <c r="E471" s="2"/>
      <c r="F471" s="2"/>
      <c r="G471" s="2"/>
      <c r="H471" s="10"/>
      <c r="I471" s="11"/>
      <c r="J471" s="12"/>
    </row>
    <row r="472" spans="1:10">
      <c r="A472" s="2"/>
      <c r="C472" s="2"/>
      <c r="D472" s="2"/>
      <c r="E472" s="2"/>
      <c r="F472" s="2"/>
      <c r="G472" s="2"/>
      <c r="H472" s="10"/>
      <c r="I472" s="11"/>
      <c r="J472" s="12"/>
    </row>
    <row r="473" spans="1:10">
      <c r="A473" s="2"/>
      <c r="C473" s="2"/>
      <c r="D473" s="2"/>
      <c r="E473" s="2"/>
      <c r="F473" s="2"/>
      <c r="G473" s="2"/>
      <c r="H473" s="10"/>
      <c r="I473" s="11"/>
      <c r="J473" s="12"/>
    </row>
    <row r="474" spans="1:10">
      <c r="A474" s="2"/>
      <c r="C474" s="2"/>
      <c r="D474" s="2"/>
      <c r="E474" s="2"/>
      <c r="F474" s="2"/>
      <c r="G474" s="2"/>
      <c r="H474" s="10"/>
      <c r="I474" s="11"/>
      <c r="J474" s="12"/>
    </row>
    <row r="475" spans="1:10">
      <c r="A475" s="2"/>
      <c r="C475" s="2"/>
      <c r="D475" s="2"/>
      <c r="E475" s="2"/>
      <c r="F475" s="2"/>
      <c r="G475" s="2"/>
      <c r="H475" s="10"/>
      <c r="I475" s="11"/>
      <c r="J475" s="12"/>
    </row>
    <row r="476" spans="1:10">
      <c r="A476" s="2"/>
      <c r="C476" s="2"/>
      <c r="D476" s="2"/>
      <c r="E476" s="2"/>
      <c r="F476" s="2"/>
      <c r="G476" s="2"/>
      <c r="H476" s="10"/>
      <c r="I476" s="11"/>
      <c r="J476" s="12"/>
    </row>
    <row r="477" spans="1:10">
      <c r="A477" s="2"/>
      <c r="C477" s="2"/>
      <c r="D477" s="2"/>
      <c r="E477" s="2"/>
      <c r="F477" s="2"/>
      <c r="G477" s="2"/>
      <c r="H477" s="10"/>
      <c r="I477" s="11"/>
      <c r="J477" s="12"/>
    </row>
    <row r="478" spans="1:10">
      <c r="A478" s="2"/>
      <c r="C478" s="2"/>
      <c r="D478" s="2"/>
      <c r="E478" s="2"/>
      <c r="F478" s="2"/>
      <c r="G478" s="2"/>
      <c r="H478" s="10"/>
      <c r="I478" s="11"/>
      <c r="J478" s="12"/>
    </row>
    <row r="479" spans="1:10">
      <c r="A479" s="2"/>
      <c r="C479" s="2"/>
      <c r="D479" s="2"/>
      <c r="E479" s="2"/>
      <c r="F479" s="2"/>
      <c r="G479" s="2"/>
      <c r="H479" s="10"/>
      <c r="I479" s="11"/>
      <c r="J479" s="12"/>
    </row>
    <row r="480" spans="1:10">
      <c r="A480" s="2"/>
      <c r="C480" s="2"/>
      <c r="D480" s="2"/>
      <c r="E480" s="2"/>
      <c r="F480" s="2"/>
      <c r="G480" s="2"/>
      <c r="H480" s="10"/>
      <c r="I480" s="11"/>
      <c r="J480" s="12"/>
    </row>
    <row r="481" spans="1:10">
      <c r="A481" s="2"/>
      <c r="H481" s="10"/>
      <c r="I481" s="11"/>
      <c r="J481" s="12"/>
    </row>
    <row r="482" spans="1:10">
      <c r="A482" s="2"/>
      <c r="H482" s="10"/>
      <c r="I482" s="11"/>
      <c r="J482" s="12"/>
    </row>
    <row r="483" spans="1:10">
      <c r="A483" s="2"/>
      <c r="H483" s="10"/>
      <c r="I483" s="11"/>
      <c r="J483" s="12"/>
    </row>
    <row r="484" spans="1:10">
      <c r="A484" s="2"/>
      <c r="B484" s="13"/>
      <c r="H484" s="10"/>
      <c r="I484" s="11"/>
      <c r="J484" s="12"/>
    </row>
    <row r="485" spans="1:10">
      <c r="A485" s="2"/>
      <c r="H485" s="10"/>
      <c r="I485" s="11"/>
      <c r="J485" s="12"/>
    </row>
    <row r="486" spans="1:10">
      <c r="A486" s="2"/>
      <c r="H486" s="10"/>
      <c r="I486" s="11"/>
      <c r="J486" s="12"/>
    </row>
    <row r="487" spans="1:10">
      <c r="A487" s="2"/>
      <c r="H487" s="10"/>
      <c r="I487" s="11"/>
      <c r="J487" s="12"/>
    </row>
    <row r="488" spans="1:10">
      <c r="A488" s="2"/>
      <c r="B488" s="13"/>
      <c r="H488" s="10"/>
      <c r="I488" s="11"/>
      <c r="J488" s="12"/>
    </row>
    <row r="489" spans="1:10">
      <c r="A489" s="2"/>
      <c r="H489" s="10"/>
      <c r="I489" s="11"/>
      <c r="J489" s="12"/>
    </row>
    <row r="490" spans="1:10">
      <c r="A490" s="2"/>
      <c r="H490" s="10"/>
      <c r="I490" s="11"/>
      <c r="J490" s="12"/>
    </row>
    <row r="491" spans="1:10">
      <c r="A491" s="2"/>
      <c r="H491" s="10"/>
      <c r="I491" s="11"/>
      <c r="J491" s="12"/>
    </row>
    <row r="492" spans="1:10">
      <c r="A492" s="2"/>
      <c r="B492" s="13"/>
      <c r="H492" s="10"/>
      <c r="I492" s="11"/>
      <c r="J492" s="12"/>
    </row>
    <row r="493" spans="1:10">
      <c r="A493" s="2"/>
      <c r="H493" s="10"/>
      <c r="I493" s="11"/>
      <c r="J493" s="12"/>
    </row>
    <row r="494" spans="1:10">
      <c r="A494" s="2"/>
      <c r="H494" s="10"/>
      <c r="I494" s="11"/>
      <c r="J494" s="12"/>
    </row>
    <row r="495" spans="1:10">
      <c r="A495" s="2"/>
      <c r="H495" s="10"/>
      <c r="I495" s="11"/>
      <c r="J495" s="12"/>
    </row>
    <row r="496" spans="1:10">
      <c r="A496" s="2"/>
      <c r="H496" s="10"/>
      <c r="I496" s="11"/>
      <c r="J496" s="12"/>
    </row>
    <row r="497" spans="1:10">
      <c r="A497" s="2"/>
      <c r="B497" s="13"/>
      <c r="H497" s="10"/>
      <c r="I497" s="11"/>
      <c r="J497" s="12"/>
    </row>
    <row r="498" spans="1:10">
      <c r="A498" s="2"/>
      <c r="H498" s="10"/>
      <c r="I498" s="11"/>
      <c r="J498" s="12"/>
    </row>
    <row r="499" spans="1:10">
      <c r="A499" s="2"/>
      <c r="B499" s="13"/>
      <c r="H499" s="10"/>
      <c r="I499" s="11"/>
      <c r="J499" s="12"/>
    </row>
    <row r="500" spans="1:10">
      <c r="A500" s="2"/>
      <c r="B500" s="13"/>
      <c r="H500" s="10"/>
      <c r="I500" s="11"/>
      <c r="J500" s="12"/>
    </row>
    <row r="501" spans="1:10">
      <c r="A501" s="2"/>
      <c r="H501" s="10"/>
      <c r="I501" s="11"/>
      <c r="J501" s="12"/>
    </row>
    <row r="502" spans="1:10">
      <c r="A502" s="2"/>
      <c r="H502" s="10"/>
      <c r="I502" s="11"/>
      <c r="J502" s="12"/>
    </row>
    <row r="503" spans="1:10">
      <c r="A503" s="2"/>
      <c r="H503" s="10"/>
      <c r="I503" s="11"/>
      <c r="J503" s="12"/>
    </row>
    <row r="504" spans="1:10">
      <c r="A504" s="2"/>
      <c r="H504" s="10"/>
      <c r="I504" s="11"/>
      <c r="J504" s="12"/>
    </row>
    <row r="505" spans="1:10">
      <c r="A505" s="2"/>
      <c r="H505" s="10"/>
      <c r="I505" s="11"/>
      <c r="J505" s="12"/>
    </row>
    <row r="506" spans="1:10">
      <c r="A506" s="2"/>
      <c r="H506" s="10"/>
      <c r="I506" s="11"/>
      <c r="J506" s="12"/>
    </row>
    <row r="507" spans="1:10">
      <c r="A507" s="2"/>
      <c r="H507" s="10"/>
      <c r="I507" s="11"/>
      <c r="J507" s="12"/>
    </row>
    <row r="508" spans="1:10">
      <c r="A508" s="2"/>
      <c r="H508" s="10"/>
      <c r="I508" s="11"/>
      <c r="J508" s="12"/>
    </row>
    <row r="509" spans="1:10">
      <c r="A509" s="2"/>
      <c r="H509" s="10"/>
      <c r="I509" s="11"/>
      <c r="J509" s="12"/>
    </row>
    <row r="510" spans="1:10">
      <c r="A510" s="2"/>
      <c r="H510" s="10"/>
      <c r="I510" s="11"/>
      <c r="J510" s="12"/>
    </row>
    <row r="511" spans="1:10">
      <c r="A511" s="2"/>
      <c r="H511" s="10"/>
      <c r="I511" s="11"/>
      <c r="J511" s="12"/>
    </row>
    <row r="512" spans="1:10">
      <c r="A512" s="2"/>
      <c r="H512" s="10"/>
      <c r="I512" s="11"/>
      <c r="J512" s="12"/>
    </row>
    <row r="513" spans="1:10">
      <c r="A513" s="2"/>
      <c r="C513" s="2"/>
      <c r="D513" s="2"/>
      <c r="E513" s="2"/>
      <c r="F513" s="2"/>
      <c r="G513" s="2"/>
      <c r="H513" s="10"/>
      <c r="I513" s="11"/>
      <c r="J513" s="12"/>
    </row>
    <row r="514" spans="1:10">
      <c r="A514" s="2"/>
      <c r="C514" s="2"/>
      <c r="D514" s="2"/>
      <c r="E514" s="2"/>
      <c r="F514" s="2"/>
      <c r="G514" s="2"/>
      <c r="H514" s="10"/>
      <c r="I514" s="11"/>
      <c r="J514" s="12"/>
    </row>
    <row r="515" spans="1:10">
      <c r="A515" s="2"/>
      <c r="C515" s="2"/>
      <c r="D515" s="2"/>
      <c r="E515" s="2"/>
      <c r="F515" s="2"/>
      <c r="G515" s="2"/>
      <c r="H515" s="10"/>
      <c r="I515" s="11"/>
      <c r="J515" s="12"/>
    </row>
    <row r="516" spans="1:10">
      <c r="A516" s="2"/>
      <c r="C516" s="2"/>
      <c r="D516" s="2"/>
      <c r="E516" s="2"/>
      <c r="F516" s="2"/>
      <c r="G516" s="2"/>
      <c r="H516" s="10"/>
      <c r="I516" s="11"/>
      <c r="J516" s="12"/>
    </row>
    <row r="517" spans="1:10">
      <c r="A517" s="2"/>
      <c r="C517" s="2"/>
      <c r="D517" s="2"/>
      <c r="E517" s="2"/>
      <c r="F517" s="2"/>
      <c r="G517" s="2"/>
      <c r="H517" s="10"/>
      <c r="I517" s="11"/>
      <c r="J517" s="12"/>
    </row>
    <row r="518" spans="1:10">
      <c r="A518" s="2"/>
      <c r="C518" s="2"/>
      <c r="D518" s="2"/>
      <c r="E518" s="2"/>
      <c r="F518" s="2"/>
      <c r="G518" s="2"/>
      <c r="H518" s="10"/>
      <c r="I518" s="11"/>
      <c r="J518" s="12"/>
    </row>
    <row r="519" spans="1:10">
      <c r="A519" s="2"/>
      <c r="C519" s="2"/>
      <c r="D519" s="2"/>
      <c r="E519" s="2"/>
      <c r="F519" s="2"/>
      <c r="G519" s="2"/>
      <c r="H519" s="10"/>
      <c r="I519" s="11"/>
      <c r="J519" s="12"/>
    </row>
    <row r="520" spans="1:10">
      <c r="A520" s="2"/>
      <c r="C520" s="2"/>
      <c r="D520" s="2"/>
      <c r="E520" s="2"/>
      <c r="F520" s="2"/>
      <c r="G520" s="2"/>
      <c r="H520" s="10"/>
      <c r="I520" s="11"/>
      <c r="J520" s="12"/>
    </row>
    <row r="521" spans="1:10">
      <c r="A521" s="2"/>
      <c r="C521" s="2"/>
      <c r="D521" s="2"/>
      <c r="E521" s="2"/>
      <c r="F521" s="2"/>
      <c r="G521" s="2"/>
      <c r="H521" s="10"/>
      <c r="I521" s="11"/>
      <c r="J521" s="12"/>
    </row>
    <row r="522" spans="1:10">
      <c r="A522" s="2"/>
      <c r="C522" s="2"/>
      <c r="D522" s="2"/>
      <c r="E522" s="2"/>
      <c r="F522" s="2"/>
      <c r="G522" s="2"/>
      <c r="H522" s="10"/>
      <c r="I522" s="11"/>
      <c r="J522" s="12"/>
    </row>
    <row r="523" spans="1:10">
      <c r="A523" s="2"/>
      <c r="C523" s="2"/>
      <c r="D523" s="2"/>
      <c r="E523" s="2"/>
      <c r="F523" s="2"/>
      <c r="G523" s="2"/>
      <c r="H523" s="10"/>
      <c r="I523" s="11"/>
      <c r="J523" s="12"/>
    </row>
    <row r="524" spans="1:10">
      <c r="A524" s="2"/>
      <c r="C524" s="2"/>
      <c r="D524" s="2"/>
      <c r="E524" s="2"/>
      <c r="F524" s="2"/>
      <c r="G524" s="2"/>
      <c r="H524" s="10"/>
      <c r="I524" s="11"/>
      <c r="J524" s="12"/>
    </row>
    <row r="525" spans="1:10">
      <c r="A525" s="2"/>
      <c r="C525" s="2"/>
      <c r="D525" s="2"/>
      <c r="E525" s="2"/>
      <c r="F525" s="2"/>
      <c r="G525" s="2"/>
      <c r="H525" s="10"/>
      <c r="I525" s="11"/>
      <c r="J525" s="12"/>
    </row>
    <row r="526" spans="1:10">
      <c r="A526" s="2"/>
      <c r="C526" s="2"/>
      <c r="D526" s="2"/>
      <c r="E526" s="2"/>
      <c r="F526" s="2"/>
      <c r="G526" s="2"/>
      <c r="H526" s="10"/>
      <c r="I526" s="11"/>
      <c r="J526" s="12"/>
    </row>
    <row r="527" spans="1:10">
      <c r="A527" s="2"/>
      <c r="C527" s="2"/>
      <c r="D527" s="2"/>
      <c r="E527" s="2"/>
      <c r="F527" s="2"/>
      <c r="G527" s="2"/>
      <c r="H527" s="10"/>
      <c r="I527" s="11"/>
      <c r="J527" s="12"/>
    </row>
    <row r="528" spans="1:10">
      <c r="A528" s="2"/>
      <c r="C528" s="2"/>
      <c r="D528" s="2"/>
      <c r="E528" s="2"/>
      <c r="F528" s="2"/>
      <c r="G528" s="2"/>
      <c r="H528" s="10"/>
      <c r="I528" s="11"/>
      <c r="J528" s="12"/>
    </row>
    <row r="529" spans="1:10">
      <c r="A529" s="2"/>
      <c r="C529" s="2"/>
      <c r="D529" s="2"/>
      <c r="E529" s="2"/>
      <c r="F529" s="2"/>
      <c r="G529" s="2"/>
      <c r="H529" s="10"/>
      <c r="I529" s="11"/>
      <c r="J529" s="12"/>
    </row>
    <row r="530" spans="1:10">
      <c r="A530" s="2"/>
      <c r="C530" s="2"/>
      <c r="D530" s="2"/>
      <c r="E530" s="2"/>
      <c r="F530" s="2"/>
      <c r="G530" s="2"/>
      <c r="H530" s="10"/>
      <c r="I530" s="11"/>
      <c r="J530" s="12"/>
    </row>
    <row r="531" spans="1:10">
      <c r="A531" s="2"/>
      <c r="C531" s="2"/>
      <c r="D531" s="2"/>
      <c r="E531" s="2"/>
      <c r="F531" s="2"/>
      <c r="G531" s="2"/>
      <c r="H531" s="10"/>
      <c r="I531" s="11"/>
      <c r="J531" s="12"/>
    </row>
    <row r="532" spans="1:10">
      <c r="A532" s="2"/>
      <c r="C532" s="2"/>
      <c r="D532" s="2"/>
      <c r="E532" s="2"/>
      <c r="F532" s="2"/>
      <c r="G532" s="2"/>
      <c r="H532" s="10"/>
      <c r="I532" s="11"/>
      <c r="J532" s="12"/>
    </row>
    <row r="533" spans="1:10">
      <c r="A533" s="2"/>
      <c r="C533" s="2"/>
      <c r="D533" s="2"/>
      <c r="E533" s="2"/>
      <c r="F533" s="2"/>
      <c r="G533" s="2"/>
      <c r="H533" s="10"/>
      <c r="I533" s="11"/>
      <c r="J533" s="12"/>
    </row>
    <row r="534" spans="1:10">
      <c r="A534" s="2"/>
      <c r="C534" s="2"/>
      <c r="D534" s="2"/>
      <c r="E534" s="2"/>
      <c r="F534" s="2"/>
      <c r="G534" s="2"/>
      <c r="H534" s="10"/>
      <c r="I534" s="11"/>
      <c r="J534" s="12"/>
    </row>
    <row r="535" spans="1:10">
      <c r="A535" s="2"/>
      <c r="C535" s="2"/>
      <c r="D535" s="2"/>
      <c r="E535" s="2"/>
      <c r="F535" s="2"/>
      <c r="G535" s="2"/>
      <c r="H535" s="10"/>
      <c r="I535" s="11"/>
      <c r="J535" s="12"/>
    </row>
    <row r="536" spans="1:10">
      <c r="A536" s="2"/>
      <c r="C536" s="2"/>
      <c r="D536" s="2"/>
      <c r="E536" s="2"/>
      <c r="F536" s="2"/>
      <c r="G536" s="2"/>
      <c r="H536" s="10"/>
      <c r="I536" s="11"/>
      <c r="J536" s="12"/>
    </row>
    <row r="537" spans="1:10">
      <c r="A537" s="2"/>
      <c r="C537" s="2"/>
      <c r="D537" s="2"/>
      <c r="E537" s="2"/>
      <c r="F537" s="2"/>
      <c r="G537" s="2"/>
      <c r="H537" s="10"/>
      <c r="I537" s="11"/>
      <c r="J537" s="12"/>
    </row>
    <row r="538" spans="1:10">
      <c r="A538" s="2"/>
      <c r="C538" s="2"/>
      <c r="D538" s="2"/>
      <c r="E538" s="2"/>
      <c r="F538" s="2"/>
      <c r="G538" s="2"/>
      <c r="H538" s="10"/>
      <c r="I538" s="11"/>
      <c r="J538" s="12"/>
    </row>
    <row r="539" spans="1:10">
      <c r="A539" s="2"/>
      <c r="C539" s="2"/>
      <c r="D539" s="2"/>
      <c r="E539" s="2"/>
      <c r="F539" s="2"/>
      <c r="G539" s="2"/>
      <c r="H539" s="10"/>
      <c r="I539" s="11"/>
      <c r="J539" s="12"/>
    </row>
    <row r="540" spans="1:10">
      <c r="A540" s="2"/>
      <c r="C540" s="2"/>
      <c r="D540" s="2"/>
      <c r="E540" s="2"/>
      <c r="F540" s="2"/>
      <c r="G540" s="2"/>
      <c r="H540" s="10"/>
      <c r="I540" s="11"/>
      <c r="J540" s="12"/>
    </row>
    <row r="541" spans="1:10">
      <c r="A541" s="2"/>
      <c r="C541" s="2"/>
      <c r="D541" s="2"/>
      <c r="E541" s="2"/>
      <c r="F541" s="2"/>
      <c r="G541" s="2"/>
      <c r="H541" s="10"/>
      <c r="I541" s="11"/>
      <c r="J541" s="12"/>
    </row>
    <row r="542" spans="1:10">
      <c r="A542" s="2"/>
      <c r="C542" s="2"/>
      <c r="D542" s="2"/>
      <c r="E542" s="2"/>
      <c r="F542" s="2"/>
      <c r="G542" s="2"/>
      <c r="H542" s="10"/>
      <c r="I542" s="11"/>
      <c r="J542" s="12"/>
    </row>
    <row r="543" spans="1:10">
      <c r="A543" s="2"/>
      <c r="C543" s="2"/>
      <c r="D543" s="2"/>
      <c r="E543" s="2"/>
      <c r="F543" s="2"/>
      <c r="G543" s="2"/>
      <c r="H543" s="10"/>
      <c r="I543" s="11"/>
      <c r="J543" s="12"/>
    </row>
    <row r="544" spans="1:10">
      <c r="A544" s="2"/>
      <c r="C544" s="2"/>
      <c r="D544" s="2"/>
      <c r="E544" s="2"/>
      <c r="F544" s="2"/>
      <c r="G544" s="2"/>
      <c r="H544" s="10"/>
      <c r="I544" s="11"/>
      <c r="J544" s="12"/>
    </row>
    <row r="545" spans="1:10">
      <c r="A545" s="2"/>
      <c r="C545" s="2"/>
      <c r="D545" s="2"/>
      <c r="E545" s="2"/>
      <c r="F545" s="2"/>
      <c r="G545" s="2"/>
      <c r="H545" s="10"/>
      <c r="I545" s="11"/>
      <c r="J545" s="12"/>
    </row>
    <row r="546" spans="1:10">
      <c r="A546" s="2"/>
      <c r="C546" s="2"/>
      <c r="D546" s="2"/>
      <c r="E546" s="2"/>
      <c r="F546" s="2"/>
      <c r="G546" s="2"/>
      <c r="H546" s="10"/>
      <c r="I546" s="11"/>
      <c r="J546" s="12"/>
    </row>
    <row r="547" spans="1:10">
      <c r="A547" s="2"/>
      <c r="C547" s="2"/>
      <c r="D547" s="2"/>
      <c r="E547" s="2"/>
      <c r="F547" s="2"/>
      <c r="G547" s="2"/>
      <c r="H547" s="10"/>
      <c r="I547" s="11"/>
      <c r="J547" s="12"/>
    </row>
    <row r="548" spans="1:10">
      <c r="A548" s="2"/>
      <c r="C548" s="2"/>
      <c r="D548" s="2"/>
      <c r="E548" s="2"/>
      <c r="F548" s="2"/>
      <c r="G548" s="2"/>
      <c r="H548" s="10"/>
      <c r="I548" s="11"/>
      <c r="J548" s="12"/>
    </row>
    <row r="549" spans="1:10">
      <c r="A549" s="2"/>
      <c r="C549" s="2"/>
      <c r="D549" s="2"/>
      <c r="E549" s="2"/>
      <c r="F549" s="2"/>
      <c r="G549" s="2"/>
      <c r="H549" s="10"/>
      <c r="I549" s="11"/>
      <c r="J549" s="12"/>
    </row>
    <row r="550" spans="1:10">
      <c r="A550" s="2"/>
      <c r="C550" s="2"/>
      <c r="D550" s="2"/>
      <c r="E550" s="2"/>
      <c r="F550" s="2"/>
      <c r="G550" s="2"/>
      <c r="H550" s="10"/>
      <c r="I550" s="11"/>
      <c r="J550" s="12"/>
    </row>
    <row r="551" spans="1:10">
      <c r="A551" s="2"/>
      <c r="C551" s="2"/>
      <c r="D551" s="2"/>
      <c r="E551" s="2"/>
      <c r="F551" s="2"/>
      <c r="G551" s="2"/>
      <c r="H551" s="10"/>
      <c r="I551" s="11"/>
      <c r="J551" s="12"/>
    </row>
    <row r="552" spans="1:10">
      <c r="A552" s="2"/>
      <c r="C552" s="2"/>
      <c r="D552" s="2"/>
      <c r="E552" s="2"/>
      <c r="F552" s="2"/>
      <c r="G552" s="2"/>
      <c r="H552" s="10"/>
      <c r="I552" s="11"/>
      <c r="J552" s="12"/>
    </row>
    <row r="553" spans="1:10">
      <c r="A553" s="2"/>
      <c r="C553" s="2"/>
      <c r="D553" s="2"/>
      <c r="E553" s="2"/>
      <c r="F553" s="2"/>
      <c r="G553" s="2"/>
      <c r="H553" s="10"/>
      <c r="I553" s="11"/>
      <c r="J553" s="12"/>
    </row>
    <row r="554" spans="1:10">
      <c r="A554" s="2"/>
      <c r="C554" s="2"/>
      <c r="D554" s="2"/>
      <c r="E554" s="2"/>
      <c r="F554" s="2"/>
      <c r="G554" s="2"/>
      <c r="H554" s="10"/>
      <c r="I554" s="11"/>
      <c r="J554" s="12"/>
    </row>
    <row r="555" spans="1:10">
      <c r="A555" s="2"/>
      <c r="C555" s="2"/>
      <c r="D555" s="2"/>
      <c r="E555" s="2"/>
      <c r="F555" s="2"/>
      <c r="G555" s="2"/>
      <c r="H555" s="10"/>
      <c r="I555" s="11"/>
      <c r="J555" s="12"/>
    </row>
    <row r="556" spans="1:10">
      <c r="A556" s="2"/>
      <c r="C556" s="2"/>
      <c r="D556" s="2"/>
      <c r="E556" s="2"/>
      <c r="F556" s="2"/>
      <c r="G556" s="2"/>
      <c r="H556" s="10"/>
      <c r="I556" s="11"/>
      <c r="J556" s="12"/>
    </row>
    <row r="557" spans="1:10">
      <c r="A557" s="2"/>
      <c r="C557" s="2"/>
      <c r="D557" s="2"/>
      <c r="E557" s="2"/>
      <c r="F557" s="2"/>
      <c r="G557" s="2"/>
      <c r="H557" s="10"/>
      <c r="I557" s="11"/>
      <c r="J557" s="12"/>
    </row>
    <row r="558" spans="1:10">
      <c r="A558" s="2"/>
      <c r="C558" s="2"/>
      <c r="D558" s="2"/>
      <c r="E558" s="2"/>
      <c r="F558" s="2"/>
      <c r="G558" s="2"/>
      <c r="H558" s="10"/>
      <c r="I558" s="11"/>
      <c r="J558" s="12"/>
    </row>
    <row r="559" spans="1:10">
      <c r="A559" s="2"/>
      <c r="C559" s="2"/>
      <c r="D559" s="2"/>
      <c r="E559" s="2"/>
      <c r="F559" s="2"/>
      <c r="G559" s="2"/>
      <c r="H559" s="10"/>
      <c r="I559" s="11"/>
      <c r="J559" s="12"/>
    </row>
    <row r="560" spans="1:10">
      <c r="A560" s="2"/>
      <c r="C560" s="2"/>
      <c r="D560" s="2"/>
      <c r="E560" s="2"/>
      <c r="F560" s="2"/>
      <c r="G560" s="2"/>
      <c r="H560" s="10"/>
      <c r="I560" s="11"/>
      <c r="J560" s="12"/>
    </row>
    <row r="561" spans="1:10">
      <c r="A561" s="2"/>
      <c r="C561" s="2"/>
      <c r="D561" s="2"/>
      <c r="E561" s="2"/>
      <c r="F561" s="2"/>
      <c r="G561" s="2"/>
      <c r="H561" s="10"/>
      <c r="I561" s="11"/>
      <c r="J561" s="12"/>
    </row>
    <row r="562" spans="1:10">
      <c r="A562" s="2"/>
      <c r="C562" s="2"/>
      <c r="D562" s="2"/>
      <c r="E562" s="2"/>
      <c r="F562" s="2"/>
      <c r="G562" s="2"/>
      <c r="H562" s="10"/>
      <c r="I562" s="11"/>
      <c r="J562" s="12"/>
    </row>
    <row r="563" spans="1:10">
      <c r="A563" s="2"/>
      <c r="C563" s="2"/>
      <c r="D563" s="2"/>
      <c r="E563" s="2"/>
      <c r="F563" s="2"/>
      <c r="G563" s="2"/>
      <c r="H563" s="10"/>
      <c r="I563" s="11"/>
      <c r="J563" s="12"/>
    </row>
    <row r="564" spans="1:10">
      <c r="A564" s="2"/>
      <c r="C564" s="2"/>
      <c r="D564" s="2"/>
      <c r="E564" s="2"/>
      <c r="F564" s="2"/>
      <c r="G564" s="2"/>
      <c r="H564" s="10"/>
      <c r="I564" s="11"/>
      <c r="J564" s="12"/>
    </row>
    <row r="565" spans="1:10">
      <c r="A565" s="2"/>
      <c r="C565" s="2"/>
      <c r="D565" s="2"/>
      <c r="E565" s="2"/>
      <c r="F565" s="2"/>
      <c r="G565" s="2"/>
      <c r="H565" s="10"/>
      <c r="I565" s="11"/>
      <c r="J565" s="12"/>
    </row>
    <row r="566" spans="1:10">
      <c r="A566" s="2"/>
      <c r="C566" s="2"/>
      <c r="D566" s="2"/>
      <c r="E566" s="2"/>
      <c r="F566" s="2"/>
      <c r="G566" s="2"/>
      <c r="H566" s="10"/>
      <c r="I566" s="11"/>
      <c r="J566" s="12"/>
    </row>
    <row r="567" spans="1:10">
      <c r="A567" s="2"/>
      <c r="C567" s="2"/>
      <c r="D567" s="2"/>
      <c r="E567" s="2"/>
      <c r="F567" s="2"/>
      <c r="G567" s="2"/>
      <c r="H567" s="10"/>
      <c r="I567" s="11"/>
      <c r="J567" s="12"/>
    </row>
    <row r="568" spans="1:10">
      <c r="A568" s="2"/>
      <c r="C568" s="2"/>
      <c r="D568" s="2"/>
      <c r="E568" s="2"/>
      <c r="F568" s="2"/>
      <c r="G568" s="2"/>
      <c r="H568" s="10"/>
      <c r="I568" s="11"/>
      <c r="J568" s="12"/>
    </row>
    <row r="569" spans="1:10">
      <c r="A569" s="2"/>
      <c r="C569" s="2"/>
      <c r="D569" s="2"/>
      <c r="E569" s="2"/>
      <c r="F569" s="2"/>
      <c r="G569" s="2"/>
      <c r="H569" s="10"/>
      <c r="I569" s="11"/>
      <c r="J569" s="12"/>
    </row>
    <row r="570" spans="1:10">
      <c r="A570" s="2"/>
      <c r="C570" s="2"/>
      <c r="D570" s="2"/>
      <c r="E570" s="2"/>
      <c r="F570" s="2"/>
      <c r="G570" s="2"/>
      <c r="H570" s="10"/>
      <c r="I570" s="11"/>
      <c r="J570" s="12"/>
    </row>
    <row r="571" spans="1:10">
      <c r="A571" s="2"/>
      <c r="C571" s="2"/>
      <c r="D571" s="2"/>
      <c r="E571" s="2"/>
      <c r="F571" s="2"/>
      <c r="G571" s="2"/>
      <c r="H571" s="10"/>
      <c r="I571" s="11"/>
      <c r="J571" s="12"/>
    </row>
    <row r="572" spans="1:10">
      <c r="A572" s="2"/>
      <c r="C572" s="2"/>
      <c r="D572" s="2"/>
      <c r="E572" s="2"/>
      <c r="F572" s="2"/>
      <c r="G572" s="2"/>
      <c r="H572" s="10"/>
      <c r="I572" s="11"/>
      <c r="J572" s="12"/>
    </row>
    <row r="573" spans="1:10">
      <c r="A573" s="2"/>
      <c r="C573" s="2"/>
      <c r="D573" s="2"/>
      <c r="E573" s="2"/>
      <c r="F573" s="2"/>
      <c r="G573" s="2"/>
      <c r="H573" s="10"/>
      <c r="I573" s="11"/>
      <c r="J573" s="12"/>
    </row>
    <row r="574" spans="1:10">
      <c r="A574" s="2"/>
      <c r="C574" s="2"/>
      <c r="D574" s="2"/>
      <c r="E574" s="2"/>
      <c r="F574" s="2"/>
      <c r="G574" s="2"/>
      <c r="H574" s="10"/>
      <c r="I574" s="11"/>
      <c r="J574" s="12"/>
    </row>
    <row r="575" spans="1:10">
      <c r="A575" s="2"/>
      <c r="C575" s="2"/>
      <c r="D575" s="2"/>
      <c r="E575" s="2"/>
      <c r="F575" s="2"/>
      <c r="G575" s="2"/>
      <c r="H575" s="10"/>
      <c r="I575" s="11"/>
      <c r="J575" s="12"/>
    </row>
    <row r="576" spans="1:10">
      <c r="A576" s="2"/>
      <c r="C576" s="2"/>
      <c r="D576" s="2"/>
      <c r="E576" s="2"/>
      <c r="F576" s="2"/>
      <c r="G576" s="2"/>
      <c r="H576" s="10"/>
      <c r="I576" s="11"/>
      <c r="J576" s="12"/>
    </row>
    <row r="577" spans="1:10">
      <c r="A577" s="2"/>
      <c r="C577" s="2"/>
      <c r="D577" s="2"/>
      <c r="E577" s="2"/>
      <c r="F577" s="2"/>
      <c r="G577" s="2"/>
      <c r="H577" s="10"/>
      <c r="I577" s="11"/>
      <c r="J577" s="12"/>
    </row>
    <row r="578" spans="1:10">
      <c r="A578" s="2"/>
      <c r="C578" s="2"/>
      <c r="D578" s="2"/>
      <c r="E578" s="2"/>
      <c r="F578" s="2"/>
      <c r="G578" s="2"/>
      <c r="H578" s="10"/>
      <c r="I578" s="11"/>
      <c r="J578" s="12"/>
    </row>
    <row r="579" spans="1:10">
      <c r="A579" s="2"/>
      <c r="C579" s="2"/>
      <c r="D579" s="2"/>
      <c r="E579" s="2"/>
      <c r="F579" s="2"/>
      <c r="G579" s="2"/>
      <c r="H579" s="10"/>
      <c r="I579" s="11"/>
      <c r="J579" s="12"/>
    </row>
    <row r="580" spans="1:10">
      <c r="A580" s="2"/>
      <c r="C580" s="2"/>
      <c r="D580" s="2"/>
      <c r="E580" s="2"/>
      <c r="F580" s="2"/>
      <c r="G580" s="2"/>
      <c r="H580" s="10"/>
      <c r="I580" s="11"/>
      <c r="J580" s="12"/>
    </row>
    <row r="581" spans="1:10">
      <c r="A581" s="2"/>
      <c r="C581" s="2"/>
      <c r="D581" s="2"/>
      <c r="E581" s="2"/>
      <c r="F581" s="2"/>
      <c r="G581" s="2"/>
      <c r="H581" s="10"/>
      <c r="I581" s="11"/>
      <c r="J581" s="12"/>
    </row>
    <row r="582" spans="1:10">
      <c r="A582" s="2"/>
      <c r="C582" s="2"/>
      <c r="D582" s="2"/>
      <c r="E582" s="2"/>
      <c r="F582" s="2"/>
      <c r="G582" s="2"/>
      <c r="H582" s="10"/>
      <c r="I582" s="11"/>
      <c r="J582" s="12"/>
    </row>
    <row r="583" spans="1:10">
      <c r="A583" s="2"/>
      <c r="C583" s="2"/>
      <c r="D583" s="2"/>
      <c r="E583" s="2"/>
      <c r="F583" s="2"/>
      <c r="G583" s="2"/>
      <c r="H583" s="10"/>
      <c r="I583" s="11"/>
      <c r="J583" s="12"/>
    </row>
    <row r="584" spans="1:10">
      <c r="A584" s="2"/>
      <c r="C584" s="2"/>
      <c r="D584" s="2"/>
      <c r="E584" s="2"/>
      <c r="F584" s="2"/>
      <c r="G584" s="2"/>
      <c r="H584" s="10"/>
      <c r="I584" s="11"/>
      <c r="J584" s="12"/>
    </row>
    <row r="585" spans="1:10">
      <c r="A585" s="2"/>
      <c r="C585" s="2"/>
      <c r="D585" s="2"/>
      <c r="E585" s="2"/>
      <c r="F585" s="2"/>
      <c r="G585" s="2"/>
      <c r="H585" s="10"/>
      <c r="I585" s="11"/>
      <c r="J585" s="12"/>
    </row>
    <row r="586" spans="1:10">
      <c r="A586" s="2"/>
      <c r="C586" s="2"/>
      <c r="D586" s="2"/>
      <c r="E586" s="2"/>
      <c r="F586" s="2"/>
      <c r="G586" s="2"/>
      <c r="H586" s="10"/>
      <c r="I586" s="11"/>
      <c r="J586" s="12"/>
    </row>
    <row r="587" spans="1:10">
      <c r="A587" s="2"/>
      <c r="C587" s="2"/>
      <c r="D587" s="2"/>
      <c r="E587" s="2"/>
      <c r="F587" s="2"/>
      <c r="G587" s="2"/>
      <c r="H587" s="10"/>
      <c r="I587" s="11"/>
      <c r="J587" s="12"/>
    </row>
    <row r="588" spans="1:10">
      <c r="A588" s="2"/>
      <c r="C588" s="2"/>
      <c r="D588" s="2"/>
      <c r="E588" s="2"/>
      <c r="F588" s="2"/>
      <c r="G588" s="2"/>
      <c r="H588" s="10"/>
      <c r="I588" s="11"/>
      <c r="J588" s="12"/>
    </row>
    <row r="589" spans="1:10">
      <c r="A589" s="2"/>
      <c r="C589" s="2"/>
      <c r="D589" s="2"/>
      <c r="E589" s="2"/>
      <c r="F589" s="2"/>
      <c r="G589" s="2"/>
      <c r="H589" s="10"/>
      <c r="I589" s="11"/>
      <c r="J589" s="12"/>
    </row>
    <row r="590" spans="1:10">
      <c r="A590" s="2"/>
      <c r="C590" s="2"/>
      <c r="D590" s="2"/>
      <c r="E590" s="2"/>
      <c r="F590" s="2"/>
      <c r="G590" s="2"/>
      <c r="H590" s="10"/>
      <c r="I590" s="11"/>
      <c r="J590" s="12"/>
    </row>
    <row r="591" spans="1:10">
      <c r="A591" s="2"/>
      <c r="C591" s="2"/>
      <c r="D591" s="2"/>
      <c r="E591" s="2"/>
      <c r="F591" s="2"/>
      <c r="G591" s="2"/>
      <c r="H591" s="10"/>
      <c r="I591" s="11"/>
      <c r="J591" s="12"/>
    </row>
    <row r="592" spans="1:10">
      <c r="A592" s="2"/>
      <c r="C592" s="2"/>
      <c r="D592" s="2"/>
      <c r="E592" s="2"/>
      <c r="F592" s="2"/>
      <c r="G592" s="2"/>
      <c r="H592" s="10"/>
      <c r="I592" s="11"/>
      <c r="J592" s="12"/>
    </row>
    <row r="593" spans="1:10">
      <c r="A593" s="2"/>
      <c r="C593" s="2"/>
      <c r="D593" s="2"/>
      <c r="E593" s="2"/>
      <c r="F593" s="2"/>
      <c r="G593" s="2"/>
      <c r="H593" s="10"/>
      <c r="I593" s="11"/>
      <c r="J593" s="12"/>
    </row>
    <row r="594" spans="1:10">
      <c r="A594" s="2"/>
      <c r="C594" s="2"/>
      <c r="D594" s="2"/>
      <c r="E594" s="2"/>
      <c r="F594" s="2"/>
      <c r="G594" s="2"/>
      <c r="H594" s="10"/>
      <c r="I594" s="11"/>
      <c r="J594" s="12"/>
    </row>
    <row r="595" spans="1:10">
      <c r="A595" s="2"/>
      <c r="C595" s="2"/>
      <c r="D595" s="2"/>
      <c r="E595" s="2"/>
      <c r="F595" s="2"/>
      <c r="G595" s="2"/>
      <c r="H595" s="10"/>
      <c r="I595" s="11"/>
      <c r="J595" s="12"/>
    </row>
    <row r="596" spans="1:10">
      <c r="A596" s="2"/>
      <c r="C596" s="2"/>
      <c r="D596" s="2"/>
      <c r="E596" s="2"/>
      <c r="F596" s="2"/>
      <c r="G596" s="2"/>
      <c r="H596" s="10"/>
      <c r="I596" s="11"/>
      <c r="J596" s="12"/>
    </row>
    <row r="597" spans="1:10">
      <c r="A597" s="2"/>
      <c r="C597" s="2"/>
      <c r="D597" s="2"/>
      <c r="E597" s="2"/>
      <c r="F597" s="2"/>
      <c r="G597" s="2"/>
      <c r="H597" s="10"/>
      <c r="I597" s="11"/>
      <c r="J597" s="12"/>
    </row>
    <row r="598" spans="1:10">
      <c r="A598" s="2"/>
      <c r="C598" s="2"/>
      <c r="D598" s="2"/>
      <c r="E598" s="2"/>
      <c r="F598" s="2"/>
      <c r="G598" s="2"/>
      <c r="H598" s="10"/>
      <c r="I598" s="11"/>
      <c r="J598" s="12"/>
    </row>
    <row r="599" spans="1:10">
      <c r="A599" s="2"/>
      <c r="C599" s="2"/>
      <c r="D599" s="2"/>
      <c r="E599" s="2"/>
      <c r="F599" s="2"/>
      <c r="G599" s="2"/>
      <c r="H599" s="10"/>
      <c r="I599" s="11"/>
      <c r="J599" s="12"/>
    </row>
    <row r="600" spans="1:10">
      <c r="A600" s="2"/>
      <c r="C600" s="2"/>
      <c r="D600" s="2"/>
      <c r="E600" s="2"/>
      <c r="F600" s="2"/>
      <c r="G600" s="2"/>
      <c r="H600" s="10"/>
      <c r="I600" s="11"/>
      <c r="J600" s="12"/>
    </row>
    <row r="601" spans="1:10">
      <c r="A601" s="2"/>
      <c r="C601" s="2"/>
      <c r="D601" s="2"/>
      <c r="E601" s="2"/>
      <c r="F601" s="2"/>
      <c r="G601" s="2"/>
      <c r="H601" s="10"/>
      <c r="I601" s="11"/>
      <c r="J601" s="12"/>
    </row>
    <row r="602" spans="1:10">
      <c r="A602" s="2"/>
      <c r="C602" s="2"/>
      <c r="D602" s="2"/>
      <c r="E602" s="2"/>
      <c r="F602" s="2"/>
      <c r="G602" s="2"/>
      <c r="H602" s="10"/>
      <c r="I602" s="11"/>
      <c r="J602" s="12"/>
    </row>
    <row r="603" spans="1:10">
      <c r="A603" s="2"/>
      <c r="C603" s="2"/>
      <c r="D603" s="2"/>
      <c r="E603" s="2"/>
      <c r="F603" s="2"/>
      <c r="G603" s="2"/>
      <c r="H603" s="10"/>
      <c r="I603" s="11"/>
      <c r="J603" s="12"/>
    </row>
    <row r="604" spans="1:10">
      <c r="A604" s="2"/>
      <c r="C604" s="2"/>
      <c r="D604" s="2"/>
      <c r="E604" s="2"/>
      <c r="F604" s="2"/>
      <c r="G604" s="2"/>
      <c r="H604" s="10"/>
      <c r="I604" s="11"/>
      <c r="J604" s="12"/>
    </row>
    <row r="605" spans="1:10">
      <c r="A605" s="2"/>
      <c r="C605" s="2"/>
      <c r="D605" s="2"/>
      <c r="E605" s="2"/>
      <c r="F605" s="2"/>
      <c r="G605" s="2"/>
      <c r="H605" s="10"/>
      <c r="I605" s="11"/>
      <c r="J605" s="12"/>
    </row>
    <row r="606" spans="1:10">
      <c r="A606" s="2"/>
      <c r="C606" s="2"/>
      <c r="D606" s="2"/>
      <c r="E606" s="2"/>
      <c r="F606" s="2"/>
      <c r="G606" s="2"/>
      <c r="H606" s="10"/>
      <c r="I606" s="11"/>
      <c r="J606" s="12"/>
    </row>
    <row r="607" spans="1:10">
      <c r="A607" s="2"/>
      <c r="C607" s="2"/>
      <c r="D607" s="2"/>
      <c r="E607" s="2"/>
      <c r="F607" s="2"/>
      <c r="G607" s="2"/>
      <c r="H607" s="10"/>
      <c r="I607" s="11"/>
      <c r="J607" s="12"/>
    </row>
    <row r="608" spans="1:10">
      <c r="A608" s="2"/>
      <c r="C608" s="2"/>
      <c r="D608" s="2"/>
      <c r="E608" s="2"/>
      <c r="F608" s="2"/>
      <c r="G608" s="2"/>
      <c r="H608" s="10"/>
      <c r="I608" s="11"/>
      <c r="J608" s="12"/>
    </row>
    <row r="609" spans="1:10">
      <c r="A609" s="2"/>
      <c r="C609" s="2"/>
      <c r="D609" s="2"/>
      <c r="E609" s="2"/>
      <c r="F609" s="2"/>
      <c r="G609" s="2"/>
      <c r="H609" s="10"/>
      <c r="I609" s="11"/>
      <c r="J609" s="12"/>
    </row>
    <row r="610" spans="1:10">
      <c r="A610" s="2"/>
      <c r="C610" s="2"/>
      <c r="D610" s="2"/>
      <c r="E610" s="2"/>
      <c r="F610" s="2"/>
      <c r="G610" s="2"/>
      <c r="H610" s="10"/>
      <c r="I610" s="11"/>
      <c r="J610" s="12"/>
    </row>
    <row r="611" spans="1:10">
      <c r="A611" s="2"/>
      <c r="C611" s="2"/>
      <c r="D611" s="2"/>
      <c r="E611" s="2"/>
      <c r="F611" s="2"/>
      <c r="G611" s="2"/>
      <c r="H611" s="10"/>
      <c r="I611" s="11"/>
      <c r="J611" s="12"/>
    </row>
    <row r="612" spans="1:10">
      <c r="A612" s="2"/>
      <c r="C612" s="2"/>
      <c r="D612" s="2"/>
      <c r="E612" s="2"/>
      <c r="F612" s="2"/>
      <c r="G612" s="2"/>
      <c r="H612" s="10"/>
      <c r="I612" s="11"/>
      <c r="J612" s="12"/>
    </row>
    <row r="613" spans="1:10">
      <c r="A613" s="2"/>
      <c r="C613" s="2"/>
      <c r="D613" s="2"/>
      <c r="E613" s="2"/>
      <c r="F613" s="2"/>
      <c r="G613" s="2"/>
      <c r="H613" s="10"/>
      <c r="I613" s="11"/>
      <c r="J613" s="12"/>
    </row>
    <row r="614" spans="1:10">
      <c r="A614" s="2"/>
      <c r="C614" s="2"/>
      <c r="D614" s="2"/>
      <c r="E614" s="2"/>
      <c r="F614" s="2"/>
      <c r="G614" s="2"/>
      <c r="H614" s="10"/>
      <c r="I614" s="11"/>
      <c r="J614" s="12"/>
    </row>
    <row r="615" spans="1:10">
      <c r="A615" s="2"/>
      <c r="C615" s="2"/>
      <c r="D615" s="2"/>
      <c r="E615" s="2"/>
      <c r="F615" s="2"/>
      <c r="G615" s="2"/>
      <c r="H615" s="10"/>
      <c r="I615" s="11"/>
      <c r="J615" s="12"/>
    </row>
    <row r="616" spans="1:10">
      <c r="A616" s="2"/>
      <c r="C616" s="2"/>
      <c r="D616" s="2"/>
      <c r="E616" s="2"/>
      <c r="F616" s="2"/>
      <c r="G616" s="2"/>
      <c r="H616" s="10"/>
      <c r="I616" s="11"/>
      <c r="J616" s="12"/>
    </row>
    <row r="617" spans="1:10">
      <c r="A617" s="2"/>
      <c r="C617" s="2"/>
      <c r="D617" s="2"/>
      <c r="E617" s="2"/>
      <c r="F617" s="2"/>
      <c r="G617" s="2"/>
      <c r="H617" s="10"/>
      <c r="I617" s="11"/>
      <c r="J617" s="12"/>
    </row>
    <row r="618" spans="1:10">
      <c r="A618" s="2"/>
      <c r="C618" s="2"/>
      <c r="D618" s="2"/>
      <c r="E618" s="2"/>
      <c r="F618" s="2"/>
      <c r="G618" s="2"/>
      <c r="H618" s="10"/>
      <c r="I618" s="11"/>
      <c r="J618" s="12"/>
    </row>
    <row r="619" spans="1:10">
      <c r="A619" s="2"/>
      <c r="C619" s="2"/>
      <c r="D619" s="2"/>
      <c r="E619" s="2"/>
      <c r="F619" s="2"/>
      <c r="G619" s="2"/>
      <c r="H619" s="10"/>
      <c r="I619" s="11"/>
      <c r="J619" s="12"/>
    </row>
    <row r="620" spans="1:10">
      <c r="A620" s="2"/>
      <c r="C620" s="2"/>
      <c r="D620" s="2"/>
      <c r="E620" s="2"/>
      <c r="F620" s="2"/>
      <c r="G620" s="2"/>
      <c r="H620" s="10"/>
      <c r="I620" s="11"/>
      <c r="J620" s="12"/>
    </row>
    <row r="621" spans="1:10">
      <c r="A621" s="2"/>
      <c r="C621" s="2"/>
      <c r="D621" s="2"/>
      <c r="E621" s="2"/>
      <c r="F621" s="2"/>
      <c r="G621" s="2"/>
      <c r="H621" s="10"/>
      <c r="I621" s="11"/>
      <c r="J621" s="12"/>
    </row>
    <row r="622" spans="1:10">
      <c r="A622" s="2"/>
      <c r="C622" s="2"/>
      <c r="D622" s="2"/>
      <c r="E622" s="2"/>
      <c r="F622" s="2"/>
      <c r="G622" s="2"/>
      <c r="H622" s="10"/>
      <c r="I622" s="11"/>
      <c r="J622" s="12"/>
    </row>
    <row r="623" spans="1:10">
      <c r="A623" s="2"/>
      <c r="C623" s="2"/>
      <c r="D623" s="2"/>
      <c r="E623" s="2"/>
      <c r="F623" s="2"/>
      <c r="G623" s="2"/>
      <c r="H623" s="10"/>
      <c r="I623" s="11"/>
      <c r="J623" s="12"/>
    </row>
    <row r="624" spans="1:10">
      <c r="A624" s="2"/>
      <c r="C624" s="2"/>
      <c r="D624" s="2"/>
      <c r="E624" s="2"/>
      <c r="F624" s="2"/>
      <c r="G624" s="2"/>
      <c r="H624" s="10"/>
      <c r="I624" s="11"/>
      <c r="J624" s="12"/>
    </row>
    <row r="625" spans="1:10">
      <c r="A625" s="2"/>
      <c r="C625" s="2"/>
      <c r="D625" s="2"/>
      <c r="E625" s="2"/>
      <c r="F625" s="2"/>
      <c r="G625" s="2"/>
      <c r="H625" s="10"/>
      <c r="I625" s="11"/>
      <c r="J625" s="12"/>
    </row>
    <row r="626" spans="1:10">
      <c r="A626" s="2"/>
      <c r="C626" s="2"/>
      <c r="D626" s="2"/>
      <c r="E626" s="2"/>
      <c r="F626" s="2"/>
      <c r="G626" s="2"/>
      <c r="H626" s="10"/>
      <c r="I626" s="11"/>
      <c r="J626" s="12"/>
    </row>
    <row r="627" spans="1:10">
      <c r="A627" s="2"/>
      <c r="C627" s="2"/>
      <c r="D627" s="2"/>
      <c r="E627" s="2"/>
      <c r="F627" s="2"/>
      <c r="G627" s="2"/>
      <c r="H627" s="10"/>
      <c r="I627" s="11"/>
      <c r="J627" s="12"/>
    </row>
    <row r="628" spans="1:10">
      <c r="A628" s="2"/>
      <c r="C628" s="2"/>
      <c r="D628" s="2"/>
      <c r="E628" s="2"/>
      <c r="F628" s="2"/>
      <c r="G628" s="2"/>
      <c r="H628" s="10"/>
      <c r="I628" s="11"/>
      <c r="J628" s="12"/>
    </row>
    <row r="629" spans="1:10">
      <c r="A629" s="2"/>
      <c r="C629" s="2"/>
      <c r="D629" s="2"/>
      <c r="E629" s="2"/>
      <c r="F629" s="2"/>
      <c r="G629" s="2"/>
      <c r="H629" s="10"/>
      <c r="I629" s="11"/>
      <c r="J629" s="12"/>
    </row>
    <row r="630" spans="1:10">
      <c r="A630" s="2"/>
      <c r="C630" s="2"/>
      <c r="D630" s="2"/>
      <c r="E630" s="2"/>
      <c r="F630" s="2"/>
      <c r="G630" s="2"/>
      <c r="H630" s="10"/>
      <c r="I630" s="11"/>
      <c r="J630" s="12"/>
    </row>
    <row r="631" spans="1:10">
      <c r="A631" s="2"/>
      <c r="C631" s="2"/>
      <c r="D631" s="2"/>
      <c r="E631" s="2"/>
      <c r="F631" s="2"/>
      <c r="G631" s="2"/>
      <c r="H631" s="10"/>
      <c r="I631" s="11"/>
      <c r="J631" s="12"/>
    </row>
    <row r="632" spans="1:10">
      <c r="A632" s="2"/>
      <c r="C632" s="2"/>
      <c r="D632" s="2"/>
      <c r="E632" s="2"/>
      <c r="F632" s="2"/>
      <c r="G632" s="2"/>
      <c r="H632" s="10"/>
      <c r="I632" s="11"/>
      <c r="J632" s="12"/>
    </row>
    <row r="633" spans="1:10">
      <c r="A633" s="2"/>
      <c r="C633" s="2"/>
      <c r="D633" s="2"/>
      <c r="E633" s="2"/>
      <c r="F633" s="2"/>
      <c r="G633" s="2"/>
      <c r="H633" s="10"/>
      <c r="I633" s="11"/>
      <c r="J633" s="12"/>
    </row>
    <row r="634" spans="1:10">
      <c r="A634" s="2"/>
      <c r="C634" s="2"/>
      <c r="D634" s="2"/>
      <c r="E634" s="2"/>
      <c r="F634" s="2"/>
      <c r="G634" s="2"/>
      <c r="H634" s="10"/>
      <c r="I634" s="11"/>
      <c r="J634" s="12"/>
    </row>
    <row r="635" spans="1:10">
      <c r="A635" s="2"/>
      <c r="C635" s="2"/>
      <c r="D635" s="2"/>
      <c r="E635" s="2"/>
      <c r="F635" s="2"/>
      <c r="G635" s="2"/>
      <c r="H635" s="10"/>
      <c r="I635" s="11"/>
      <c r="J635" s="12"/>
    </row>
    <row r="636" spans="1:10">
      <c r="A636" s="2"/>
      <c r="C636" s="2"/>
      <c r="D636" s="2"/>
      <c r="E636" s="2"/>
      <c r="F636" s="2"/>
      <c r="G636" s="2"/>
      <c r="H636" s="10"/>
      <c r="I636" s="11"/>
      <c r="J636" s="12"/>
    </row>
    <row r="637" spans="1:10">
      <c r="A637" s="2"/>
      <c r="C637" s="2"/>
      <c r="D637" s="2"/>
      <c r="E637" s="2"/>
      <c r="F637" s="2"/>
      <c r="G637" s="2"/>
      <c r="H637" s="10"/>
      <c r="I637" s="11"/>
      <c r="J637" s="12"/>
    </row>
    <row r="638" spans="1:10">
      <c r="A638" s="2"/>
      <c r="C638" s="2"/>
      <c r="D638" s="2"/>
      <c r="E638" s="2"/>
      <c r="F638" s="2"/>
      <c r="G638" s="2"/>
      <c r="H638" s="10"/>
      <c r="I638" s="11"/>
      <c r="J638" s="12"/>
    </row>
    <row r="639" spans="1:10">
      <c r="A639" s="2"/>
      <c r="C639" s="2"/>
      <c r="D639" s="2"/>
      <c r="E639" s="2"/>
      <c r="F639" s="2"/>
      <c r="G639" s="2"/>
      <c r="H639" s="10"/>
      <c r="I639" s="11"/>
      <c r="J639" s="12"/>
    </row>
    <row r="640" spans="1:10">
      <c r="A640" s="2"/>
      <c r="C640" s="2"/>
      <c r="D640" s="2"/>
      <c r="E640" s="2"/>
      <c r="F640" s="2"/>
      <c r="G640" s="2"/>
      <c r="H640" s="10"/>
      <c r="I640" s="11"/>
      <c r="J640" s="12"/>
    </row>
    <row r="641" spans="1:10">
      <c r="A641" s="2"/>
      <c r="C641" s="2"/>
      <c r="D641" s="2"/>
      <c r="E641" s="2"/>
      <c r="F641" s="2"/>
      <c r="G641" s="2"/>
      <c r="H641" s="10"/>
      <c r="I641" s="11"/>
      <c r="J641" s="12"/>
    </row>
    <row r="642" spans="1:10">
      <c r="A642" s="2"/>
      <c r="C642" s="2"/>
      <c r="D642" s="2"/>
      <c r="E642" s="2"/>
      <c r="F642" s="2"/>
      <c r="G642" s="2"/>
      <c r="H642" s="10"/>
      <c r="I642" s="11"/>
      <c r="J642" s="12"/>
    </row>
    <row r="643" spans="1:10">
      <c r="A643" s="2"/>
      <c r="C643" s="2"/>
      <c r="D643" s="2"/>
      <c r="E643" s="2"/>
      <c r="F643" s="2"/>
      <c r="G643" s="2"/>
      <c r="H643" s="10"/>
      <c r="I643" s="11"/>
      <c r="J643" s="12"/>
    </row>
    <row r="644" spans="1:10">
      <c r="A644" s="2"/>
      <c r="C644" s="2"/>
      <c r="D644" s="2"/>
      <c r="E644" s="2"/>
      <c r="F644" s="2"/>
      <c r="G644" s="2"/>
      <c r="H644" s="10"/>
      <c r="I644" s="11"/>
      <c r="J644" s="12"/>
    </row>
    <row r="645" spans="1:10">
      <c r="A645" s="2"/>
      <c r="C645" s="2"/>
      <c r="D645" s="2"/>
      <c r="E645" s="2"/>
      <c r="F645" s="2"/>
      <c r="G645" s="2"/>
      <c r="H645" s="10"/>
      <c r="I645" s="11"/>
      <c r="J645" s="12"/>
    </row>
    <row r="646" spans="1:10">
      <c r="A646" s="2"/>
      <c r="C646" s="2"/>
      <c r="D646" s="2"/>
      <c r="E646" s="2"/>
      <c r="F646" s="2"/>
      <c r="G646" s="2"/>
      <c r="H646" s="10"/>
      <c r="I646" s="11"/>
      <c r="J646" s="12"/>
    </row>
    <row r="647" spans="1:10">
      <c r="A647" s="2"/>
      <c r="C647" s="2"/>
      <c r="D647" s="2"/>
      <c r="E647" s="2"/>
      <c r="F647" s="2"/>
      <c r="G647" s="2"/>
      <c r="H647" s="10"/>
      <c r="I647" s="11"/>
      <c r="J647" s="12"/>
    </row>
    <row r="648" spans="1:10">
      <c r="A648" s="2"/>
      <c r="C648" s="2"/>
      <c r="D648" s="2"/>
      <c r="E648" s="2"/>
      <c r="F648" s="2"/>
      <c r="G648" s="2"/>
      <c r="H648" s="10"/>
      <c r="I648" s="11"/>
      <c r="J648" s="12"/>
    </row>
    <row r="649" spans="1:10">
      <c r="A649" s="2"/>
      <c r="C649" s="2"/>
      <c r="D649" s="2"/>
      <c r="E649" s="2"/>
      <c r="F649" s="2"/>
      <c r="G649" s="2"/>
      <c r="H649" s="10"/>
      <c r="I649" s="11"/>
      <c r="J649" s="12"/>
    </row>
    <row r="650" spans="1:10">
      <c r="A650" s="2"/>
      <c r="C650" s="2"/>
      <c r="D650" s="2"/>
      <c r="E650" s="2"/>
      <c r="F650" s="2"/>
      <c r="G650" s="2"/>
      <c r="H650" s="10"/>
      <c r="I650" s="11"/>
      <c r="J650" s="12"/>
    </row>
    <row r="651" spans="1:10">
      <c r="A651" s="2"/>
      <c r="C651" s="2"/>
      <c r="D651" s="2"/>
      <c r="E651" s="2"/>
      <c r="F651" s="2"/>
      <c r="G651" s="2"/>
      <c r="H651" s="10"/>
      <c r="I651" s="11"/>
      <c r="J651" s="12"/>
    </row>
    <row r="652" spans="1:10">
      <c r="A652" s="2"/>
      <c r="C652" s="2"/>
      <c r="D652" s="2"/>
      <c r="E652" s="2"/>
      <c r="F652" s="2"/>
      <c r="G652" s="2"/>
      <c r="H652" s="10"/>
      <c r="I652" s="11"/>
      <c r="J652" s="12"/>
    </row>
    <row r="653" spans="1:10">
      <c r="A653" s="2"/>
      <c r="C653" s="2"/>
      <c r="D653" s="2"/>
      <c r="E653" s="2"/>
      <c r="F653" s="2"/>
      <c r="G653" s="2"/>
      <c r="H653" s="10"/>
      <c r="I653" s="11"/>
      <c r="J653" s="12"/>
    </row>
    <row r="654" spans="1:10">
      <c r="A654" s="2"/>
      <c r="C654" s="2"/>
      <c r="D654" s="2"/>
      <c r="E654" s="2"/>
      <c r="F654" s="2"/>
      <c r="G654" s="2"/>
      <c r="H654" s="10"/>
      <c r="I654" s="11"/>
      <c r="J654" s="12"/>
    </row>
    <row r="655" spans="1:10">
      <c r="A655" s="2"/>
      <c r="C655" s="2"/>
      <c r="D655" s="2"/>
      <c r="E655" s="2"/>
      <c r="F655" s="2"/>
      <c r="G655" s="2"/>
      <c r="H655" s="10"/>
      <c r="I655" s="11"/>
      <c r="J655" s="12"/>
    </row>
    <row r="656" spans="1:10">
      <c r="A656" s="2"/>
      <c r="C656" s="2"/>
      <c r="D656" s="2"/>
      <c r="E656" s="2"/>
      <c r="F656" s="2"/>
      <c r="G656" s="2"/>
      <c r="H656" s="10"/>
      <c r="I656" s="11"/>
      <c r="J656" s="12"/>
    </row>
    <row r="657" spans="1:10">
      <c r="A657" s="2"/>
      <c r="C657" s="2"/>
      <c r="D657" s="2"/>
      <c r="E657" s="2"/>
      <c r="F657" s="2"/>
      <c r="G657" s="2"/>
      <c r="H657" s="10"/>
      <c r="I657" s="11"/>
      <c r="J657" s="12"/>
    </row>
    <row r="658" spans="1:10">
      <c r="A658" s="2"/>
      <c r="C658" s="2"/>
      <c r="D658" s="2"/>
      <c r="E658" s="2"/>
      <c r="F658" s="2"/>
      <c r="G658" s="2"/>
      <c r="H658" s="10"/>
      <c r="I658" s="11"/>
      <c r="J658" s="12"/>
    </row>
    <row r="659" spans="1:10">
      <c r="A659" s="2"/>
      <c r="C659" s="2"/>
      <c r="D659" s="2"/>
      <c r="E659" s="2"/>
      <c r="F659" s="2"/>
      <c r="G659" s="2"/>
      <c r="H659" s="10"/>
      <c r="I659" s="11"/>
      <c r="J659" s="12"/>
    </row>
    <row r="660" spans="1:10">
      <c r="A660" s="2"/>
      <c r="C660" s="2"/>
      <c r="D660" s="2"/>
      <c r="E660" s="2"/>
      <c r="F660" s="2"/>
      <c r="G660" s="2"/>
      <c r="H660" s="10"/>
      <c r="I660" s="11"/>
      <c r="J660" s="12"/>
    </row>
    <row r="661" spans="1:10">
      <c r="A661" s="2"/>
      <c r="C661" s="2"/>
      <c r="D661" s="2"/>
      <c r="E661" s="2"/>
      <c r="F661" s="2"/>
      <c r="G661" s="2"/>
      <c r="H661" s="10"/>
      <c r="I661" s="11"/>
      <c r="J661" s="12"/>
    </row>
    <row r="662" spans="1:10">
      <c r="A662" s="2"/>
      <c r="C662" s="2"/>
      <c r="D662" s="2"/>
      <c r="E662" s="2"/>
      <c r="F662" s="2"/>
      <c r="G662" s="2"/>
      <c r="H662" s="10"/>
      <c r="I662" s="11"/>
      <c r="J662" s="12"/>
    </row>
    <row r="663" spans="1:10">
      <c r="A663" s="2"/>
      <c r="C663" s="2"/>
      <c r="D663" s="2"/>
      <c r="E663" s="2"/>
      <c r="F663" s="2"/>
      <c r="G663" s="2"/>
      <c r="H663" s="10"/>
      <c r="I663" s="11"/>
      <c r="J663" s="12"/>
    </row>
    <row r="664" spans="1:10">
      <c r="A664" s="2"/>
      <c r="C664" s="2"/>
      <c r="D664" s="2"/>
      <c r="E664" s="2"/>
      <c r="F664" s="2"/>
      <c r="G664" s="2"/>
      <c r="H664" s="10"/>
      <c r="I664" s="11"/>
      <c r="J664" s="12"/>
    </row>
    <row r="665" spans="1:10">
      <c r="A665" s="2"/>
      <c r="C665" s="2"/>
      <c r="D665" s="2"/>
      <c r="E665" s="2"/>
      <c r="F665" s="2"/>
      <c r="G665" s="2"/>
      <c r="H665" s="10"/>
      <c r="I665" s="11"/>
      <c r="J665" s="12"/>
    </row>
    <row r="666" spans="1:10">
      <c r="A666" s="2"/>
      <c r="C666" s="2"/>
      <c r="D666" s="2"/>
      <c r="E666" s="2"/>
      <c r="F666" s="2"/>
      <c r="G666" s="2"/>
      <c r="H666" s="10"/>
      <c r="I666" s="11"/>
      <c r="J666" s="12"/>
    </row>
    <row r="667" spans="1:10">
      <c r="A667" s="2"/>
      <c r="C667" s="2"/>
      <c r="D667" s="2"/>
      <c r="E667" s="2"/>
      <c r="F667" s="2"/>
      <c r="G667" s="2"/>
      <c r="H667" s="10"/>
      <c r="I667" s="11"/>
      <c r="J667" s="12"/>
    </row>
    <row r="668" spans="1:10">
      <c r="A668" s="2"/>
      <c r="C668" s="2"/>
      <c r="D668" s="2"/>
      <c r="E668" s="2"/>
      <c r="F668" s="2"/>
      <c r="G668" s="2"/>
      <c r="H668" s="10"/>
      <c r="I668" s="11"/>
      <c r="J668" s="12"/>
    </row>
    <row r="669" spans="1:10">
      <c r="A669" s="2"/>
      <c r="C669" s="2"/>
      <c r="D669" s="2"/>
      <c r="E669" s="2"/>
      <c r="F669" s="2"/>
      <c r="G669" s="2"/>
      <c r="H669" s="10"/>
      <c r="I669" s="11"/>
      <c r="J669" s="12"/>
    </row>
    <row r="670" spans="1:10">
      <c r="A670" s="2"/>
      <c r="C670" s="2"/>
      <c r="D670" s="2"/>
      <c r="E670" s="2"/>
      <c r="F670" s="2"/>
      <c r="G670" s="2"/>
      <c r="H670" s="10"/>
      <c r="I670" s="11"/>
      <c r="J670" s="12"/>
    </row>
    <row r="671" spans="1:10">
      <c r="A671" s="2"/>
      <c r="C671" s="2"/>
      <c r="D671" s="2"/>
      <c r="E671" s="2"/>
      <c r="F671" s="2"/>
      <c r="G671" s="2"/>
      <c r="H671" s="10"/>
      <c r="I671" s="11"/>
      <c r="J671" s="12"/>
    </row>
    <row r="672" spans="1:10">
      <c r="A672" s="2"/>
      <c r="C672" s="2"/>
      <c r="D672" s="2"/>
      <c r="E672" s="2"/>
      <c r="F672" s="2"/>
      <c r="G672" s="2"/>
      <c r="H672" s="10"/>
      <c r="I672" s="11"/>
      <c r="J672" s="12"/>
    </row>
    <row r="673" spans="1:10">
      <c r="A673" s="2"/>
      <c r="C673" s="2"/>
      <c r="D673" s="2"/>
      <c r="E673" s="2"/>
      <c r="F673" s="2"/>
      <c r="G673" s="2"/>
      <c r="H673" s="10"/>
      <c r="I673" s="11"/>
      <c r="J673" s="12"/>
    </row>
    <row r="674" spans="1:10">
      <c r="A674" s="2"/>
      <c r="C674" s="2"/>
      <c r="D674" s="2"/>
      <c r="E674" s="2"/>
      <c r="F674" s="2"/>
      <c r="G674" s="2"/>
      <c r="H674" s="10"/>
      <c r="I674" s="11"/>
      <c r="J674" s="12"/>
    </row>
    <row r="675" spans="1:10">
      <c r="A675" s="2"/>
      <c r="C675" s="2"/>
      <c r="D675" s="2"/>
      <c r="E675" s="2"/>
      <c r="F675" s="2"/>
      <c r="G675" s="2"/>
      <c r="H675" s="10"/>
      <c r="I675" s="11"/>
      <c r="J675" s="12"/>
    </row>
    <row r="676" spans="1:10">
      <c r="A676" s="2"/>
      <c r="C676" s="2"/>
      <c r="D676" s="2"/>
      <c r="E676" s="2"/>
      <c r="F676" s="2"/>
      <c r="G676" s="2"/>
      <c r="H676" s="10"/>
      <c r="I676" s="11"/>
      <c r="J676" s="12"/>
    </row>
    <row r="677" spans="1:10">
      <c r="A677" s="2"/>
      <c r="C677" s="2"/>
      <c r="D677" s="2"/>
      <c r="E677" s="2"/>
      <c r="F677" s="2"/>
      <c r="G677" s="2"/>
      <c r="H677" s="10"/>
      <c r="I677" s="11"/>
      <c r="J677" s="12"/>
    </row>
    <row r="678" spans="1:10">
      <c r="A678" s="2"/>
      <c r="C678" s="2"/>
      <c r="D678" s="2"/>
      <c r="E678" s="2"/>
      <c r="F678" s="2"/>
      <c r="G678" s="2"/>
      <c r="H678" s="10"/>
      <c r="I678" s="11"/>
      <c r="J678" s="12"/>
    </row>
    <row r="679" spans="1:10">
      <c r="A679" s="2"/>
      <c r="C679" s="2"/>
      <c r="D679" s="2"/>
      <c r="E679" s="2"/>
      <c r="F679" s="2"/>
      <c r="G679" s="2"/>
      <c r="H679" s="10"/>
      <c r="I679" s="11"/>
      <c r="J679" s="12"/>
    </row>
    <row r="680" spans="1:10">
      <c r="A680" s="2"/>
      <c r="C680" s="2"/>
      <c r="D680" s="2"/>
      <c r="E680" s="2"/>
      <c r="F680" s="2"/>
      <c r="G680" s="2"/>
      <c r="H680" s="10"/>
      <c r="I680" s="11"/>
      <c r="J680" s="12"/>
    </row>
    <row r="681" spans="1:10">
      <c r="A681" s="2"/>
      <c r="C681" s="2"/>
      <c r="D681" s="2"/>
      <c r="E681" s="2"/>
      <c r="F681" s="2"/>
      <c r="G681" s="2"/>
      <c r="H681" s="10"/>
      <c r="I681" s="11"/>
      <c r="J681" s="12"/>
    </row>
    <row r="682" spans="1:10">
      <c r="A682" s="2"/>
      <c r="C682" s="2"/>
      <c r="D682" s="2"/>
      <c r="E682" s="2"/>
      <c r="F682" s="2"/>
      <c r="G682" s="2"/>
      <c r="H682" s="10"/>
      <c r="I682" s="11"/>
      <c r="J682" s="12"/>
    </row>
    <row r="683" spans="1:10">
      <c r="A683" s="2"/>
      <c r="C683" s="2"/>
      <c r="D683" s="2"/>
      <c r="E683" s="2"/>
      <c r="F683" s="2"/>
      <c r="G683" s="2"/>
      <c r="H683" s="10"/>
      <c r="I683" s="11"/>
      <c r="J683" s="12"/>
    </row>
    <row r="684" spans="1:10">
      <c r="A684" s="2"/>
      <c r="C684" s="2"/>
      <c r="D684" s="2"/>
      <c r="E684" s="2"/>
      <c r="F684" s="2"/>
      <c r="G684" s="2"/>
      <c r="H684" s="10"/>
      <c r="I684" s="11"/>
      <c r="J684" s="12"/>
    </row>
    <row r="685" spans="1:10">
      <c r="A685" s="2"/>
      <c r="C685" s="2"/>
      <c r="D685" s="2"/>
      <c r="E685" s="2"/>
      <c r="F685" s="2"/>
      <c r="G685" s="2"/>
      <c r="H685" s="10"/>
      <c r="I685" s="11"/>
      <c r="J685" s="12"/>
    </row>
    <row r="686" spans="1:10">
      <c r="A686" s="2"/>
      <c r="C686" s="2"/>
      <c r="D686" s="2"/>
      <c r="E686" s="2"/>
      <c r="F686" s="2"/>
      <c r="G686" s="2"/>
      <c r="H686" s="10"/>
      <c r="I686" s="11"/>
      <c r="J686" s="12"/>
    </row>
    <row r="687" spans="1:10">
      <c r="A687" s="2"/>
      <c r="C687" s="2"/>
      <c r="D687" s="2"/>
      <c r="E687" s="2"/>
      <c r="F687" s="2"/>
      <c r="G687" s="2"/>
      <c r="H687" s="10"/>
      <c r="I687" s="11"/>
      <c r="J687" s="12"/>
    </row>
    <row r="688" spans="1:10">
      <c r="A688" s="2"/>
      <c r="C688" s="2"/>
      <c r="D688" s="2"/>
      <c r="E688" s="2"/>
      <c r="F688" s="2"/>
      <c r="G688" s="2"/>
      <c r="H688" s="10"/>
      <c r="I688" s="11"/>
      <c r="J688" s="12"/>
    </row>
    <row r="689" spans="1:10">
      <c r="A689" s="2"/>
      <c r="C689" s="2"/>
      <c r="D689" s="2"/>
      <c r="E689" s="2"/>
      <c r="F689" s="2"/>
      <c r="G689" s="2"/>
      <c r="H689" s="10"/>
      <c r="I689" s="11"/>
      <c r="J689" s="12"/>
    </row>
    <row r="690" spans="1:10">
      <c r="A690" s="2"/>
      <c r="C690" s="2"/>
      <c r="D690" s="2"/>
      <c r="E690" s="2"/>
      <c r="F690" s="2"/>
      <c r="G690" s="2"/>
      <c r="H690" s="10"/>
      <c r="I690" s="11"/>
      <c r="J690" s="12"/>
    </row>
    <row r="691" spans="1:10">
      <c r="A691" s="2"/>
      <c r="C691" s="2"/>
      <c r="D691" s="2"/>
      <c r="E691" s="2"/>
      <c r="F691" s="2"/>
      <c r="G691" s="2"/>
      <c r="H691" s="10"/>
      <c r="I691" s="11"/>
      <c r="J691" s="12"/>
    </row>
    <row r="692" spans="1:10">
      <c r="A692" s="2"/>
      <c r="C692" s="2"/>
      <c r="D692" s="2"/>
      <c r="E692" s="2"/>
      <c r="F692" s="2"/>
      <c r="G692" s="2"/>
      <c r="H692" s="10"/>
      <c r="I692" s="11"/>
      <c r="J692" s="12"/>
    </row>
    <row r="693" spans="1:10">
      <c r="A693" s="2"/>
      <c r="C693" s="2"/>
      <c r="D693" s="2"/>
      <c r="E693" s="2"/>
      <c r="F693" s="2"/>
      <c r="G693" s="2"/>
      <c r="H693" s="10"/>
      <c r="I693" s="11"/>
      <c r="J693" s="12"/>
    </row>
    <row r="694" spans="1:10">
      <c r="A694" s="2"/>
      <c r="C694" s="2"/>
      <c r="D694" s="2"/>
      <c r="E694" s="2"/>
      <c r="F694" s="2"/>
      <c r="G694" s="2"/>
      <c r="H694" s="10"/>
      <c r="I694" s="11"/>
      <c r="J694" s="12"/>
    </row>
    <row r="695" spans="1:10">
      <c r="A695" s="2"/>
      <c r="C695" s="2"/>
      <c r="D695" s="2"/>
      <c r="E695" s="2"/>
      <c r="F695" s="2"/>
      <c r="G695" s="2"/>
      <c r="H695" s="10"/>
      <c r="I695" s="11"/>
      <c r="J695" s="12"/>
    </row>
    <row r="696" spans="1:10">
      <c r="A696" s="2"/>
      <c r="C696" s="2"/>
      <c r="D696" s="2"/>
      <c r="E696" s="2"/>
      <c r="F696" s="2"/>
      <c r="G696" s="2"/>
      <c r="H696" s="10"/>
      <c r="I696" s="11"/>
      <c r="J696" s="12"/>
    </row>
    <row r="697" spans="1:10">
      <c r="A697" s="2"/>
      <c r="C697" s="2"/>
      <c r="D697" s="2"/>
      <c r="E697" s="2"/>
      <c r="F697" s="2"/>
      <c r="G697" s="2"/>
      <c r="H697" s="10"/>
      <c r="I697" s="11"/>
      <c r="J697" s="12"/>
    </row>
    <row r="698" spans="1:10">
      <c r="A698" s="2"/>
      <c r="C698" s="2"/>
      <c r="D698" s="2"/>
      <c r="E698" s="2"/>
      <c r="F698" s="2"/>
      <c r="G698" s="2"/>
      <c r="H698" s="10"/>
      <c r="I698" s="11"/>
      <c r="J698" s="12"/>
    </row>
    <row r="699" spans="1:10">
      <c r="A699" s="2"/>
      <c r="C699" s="2"/>
      <c r="D699" s="2"/>
      <c r="E699" s="2"/>
      <c r="F699" s="2"/>
      <c r="G699" s="2"/>
      <c r="H699" s="10"/>
      <c r="I699" s="11"/>
      <c r="J699" s="12"/>
    </row>
    <row r="700" spans="1:10">
      <c r="A700" s="2"/>
      <c r="C700" s="2"/>
      <c r="D700" s="2"/>
      <c r="E700" s="2"/>
      <c r="F700" s="2"/>
      <c r="G700" s="2"/>
      <c r="H700" s="10"/>
      <c r="I700" s="11"/>
      <c r="J700" s="12"/>
    </row>
    <row r="701" spans="1:10">
      <c r="A701" s="2"/>
      <c r="C701" s="2"/>
      <c r="D701" s="2"/>
      <c r="E701" s="2"/>
      <c r="F701" s="2"/>
      <c r="G701" s="2"/>
      <c r="H701" s="10"/>
      <c r="I701" s="11"/>
      <c r="J701" s="12"/>
    </row>
    <row r="702" spans="1:10">
      <c r="A702" s="2"/>
      <c r="C702" s="2"/>
      <c r="D702" s="2"/>
      <c r="E702" s="2"/>
      <c r="F702" s="2"/>
      <c r="G702" s="2"/>
      <c r="H702" s="10"/>
      <c r="I702" s="11"/>
      <c r="J702" s="12"/>
    </row>
    <row r="703" spans="1:10">
      <c r="A703" s="2"/>
      <c r="C703" s="2"/>
      <c r="D703" s="2"/>
      <c r="E703" s="2"/>
      <c r="F703" s="2"/>
      <c r="G703" s="2"/>
      <c r="H703" s="10"/>
      <c r="I703" s="11"/>
      <c r="J703" s="12"/>
    </row>
    <row r="704" spans="1:10">
      <c r="A704" s="2"/>
      <c r="C704" s="2"/>
      <c r="D704" s="2"/>
      <c r="E704" s="2"/>
      <c r="F704" s="2"/>
      <c r="G704" s="2"/>
      <c r="H704" s="10"/>
      <c r="I704" s="11"/>
      <c r="J704" s="12"/>
    </row>
    <row r="705" spans="1:10">
      <c r="A705" s="2"/>
      <c r="C705" s="2"/>
      <c r="D705" s="2"/>
      <c r="E705" s="2"/>
      <c r="F705" s="2"/>
      <c r="G705" s="2"/>
      <c r="H705" s="10"/>
      <c r="I705" s="11"/>
      <c r="J705" s="12"/>
    </row>
    <row r="706" spans="1:10">
      <c r="A706" s="2"/>
      <c r="C706" s="2"/>
      <c r="D706" s="2"/>
      <c r="E706" s="2"/>
      <c r="F706" s="2"/>
      <c r="G706" s="2"/>
      <c r="H706" s="10"/>
      <c r="I706" s="11"/>
      <c r="J706" s="12"/>
    </row>
    <row r="707" spans="1:10">
      <c r="A707" s="2"/>
      <c r="C707" s="2"/>
      <c r="D707" s="2"/>
      <c r="E707" s="2"/>
      <c r="F707" s="2"/>
      <c r="G707" s="2"/>
      <c r="H707" s="10"/>
      <c r="I707" s="11"/>
      <c r="J707" s="12"/>
    </row>
    <row r="708" spans="1:10">
      <c r="A708" s="2"/>
      <c r="C708" s="2"/>
      <c r="D708" s="2"/>
      <c r="E708" s="2"/>
      <c r="F708" s="2"/>
      <c r="G708" s="2"/>
      <c r="H708" s="10"/>
      <c r="I708" s="11"/>
      <c r="J708" s="12"/>
    </row>
    <row r="709" spans="1:10">
      <c r="A709" s="2"/>
      <c r="C709" s="2"/>
      <c r="D709" s="2"/>
      <c r="E709" s="2"/>
      <c r="F709" s="2"/>
      <c r="G709" s="2"/>
      <c r="H709" s="10"/>
      <c r="I709" s="11"/>
      <c r="J709" s="12"/>
    </row>
    <row r="710" spans="1:10">
      <c r="A710" s="2"/>
      <c r="C710" s="2"/>
      <c r="D710" s="2"/>
      <c r="E710" s="2"/>
      <c r="F710" s="2"/>
      <c r="G710" s="2"/>
      <c r="H710" s="10"/>
      <c r="I710" s="11"/>
      <c r="J710" s="12"/>
    </row>
    <row r="711" spans="1:10">
      <c r="A711" s="2"/>
      <c r="C711" s="2"/>
      <c r="D711" s="2"/>
      <c r="E711" s="2"/>
      <c r="F711" s="2"/>
      <c r="G711" s="2"/>
      <c r="H711" s="10"/>
      <c r="I711" s="11"/>
      <c r="J711" s="12"/>
    </row>
    <row r="712" spans="1:10">
      <c r="A712" s="2"/>
      <c r="C712" s="2"/>
      <c r="D712" s="2"/>
      <c r="E712" s="2"/>
      <c r="F712" s="2"/>
      <c r="G712" s="2"/>
      <c r="H712" s="10"/>
      <c r="I712" s="11"/>
      <c r="J712" s="12"/>
    </row>
    <row r="713" spans="1:10">
      <c r="A713" s="2"/>
      <c r="C713" s="2"/>
      <c r="D713" s="2"/>
      <c r="E713" s="2"/>
      <c r="F713" s="2"/>
      <c r="G713" s="2"/>
      <c r="H713" s="10"/>
      <c r="I713" s="11"/>
      <c r="J713" s="12"/>
    </row>
    <row r="714" spans="1:10">
      <c r="A714" s="2"/>
      <c r="C714" s="2"/>
      <c r="D714" s="2"/>
      <c r="E714" s="2"/>
      <c r="F714" s="2"/>
      <c r="G714" s="2"/>
      <c r="H714" s="10"/>
      <c r="I714" s="11"/>
      <c r="J714" s="12"/>
    </row>
    <row r="715" spans="1:10">
      <c r="A715" s="2"/>
      <c r="C715" s="2"/>
      <c r="D715" s="2"/>
      <c r="E715" s="2"/>
      <c r="F715" s="2"/>
      <c r="G715" s="2"/>
      <c r="H715" s="10"/>
      <c r="I715" s="11"/>
      <c r="J715" s="12"/>
    </row>
    <row r="716" spans="1:10">
      <c r="A716" s="2"/>
      <c r="C716" s="2"/>
      <c r="D716" s="2"/>
      <c r="E716" s="2"/>
      <c r="F716" s="2"/>
      <c r="G716" s="2"/>
      <c r="H716" s="10"/>
      <c r="I716" s="11"/>
      <c r="J716" s="12"/>
    </row>
    <row r="717" spans="1:10">
      <c r="A717" s="2"/>
      <c r="C717" s="2"/>
      <c r="D717" s="2"/>
      <c r="E717" s="2"/>
      <c r="F717" s="2"/>
      <c r="G717" s="2"/>
      <c r="H717" s="10"/>
      <c r="I717" s="11"/>
      <c r="J717" s="12"/>
    </row>
    <row r="718" spans="1:10">
      <c r="A718" s="2"/>
      <c r="C718" s="2"/>
      <c r="D718" s="2"/>
      <c r="E718" s="2"/>
      <c r="F718" s="2"/>
      <c r="G718" s="2"/>
      <c r="H718" s="10"/>
      <c r="I718" s="11"/>
      <c r="J718" s="12"/>
    </row>
    <row r="719" spans="1:10">
      <c r="A719" s="2"/>
      <c r="C719" s="2"/>
      <c r="D719" s="2"/>
      <c r="E719" s="2"/>
      <c r="F719" s="2"/>
      <c r="G719" s="2"/>
      <c r="H719" s="10"/>
      <c r="I719" s="11"/>
      <c r="J719" s="12"/>
    </row>
    <row r="720" spans="1:10">
      <c r="A720" s="2"/>
      <c r="C720" s="2"/>
      <c r="D720" s="2"/>
      <c r="E720" s="2"/>
      <c r="F720" s="2"/>
      <c r="G720" s="2"/>
      <c r="H720" s="10"/>
      <c r="I720" s="11"/>
      <c r="J720" s="12"/>
    </row>
    <row r="721" spans="1:10">
      <c r="A721" s="2"/>
      <c r="C721" s="2"/>
      <c r="D721" s="2"/>
      <c r="E721" s="2"/>
      <c r="F721" s="2"/>
      <c r="G721" s="2"/>
      <c r="H721" s="10"/>
      <c r="I721" s="11"/>
      <c r="J721" s="12"/>
    </row>
    <row r="722" spans="1:10">
      <c r="A722" s="2"/>
      <c r="C722" s="2"/>
      <c r="D722" s="2"/>
      <c r="E722" s="2"/>
      <c r="F722" s="2"/>
      <c r="G722" s="2"/>
      <c r="H722" s="10"/>
      <c r="I722" s="11"/>
      <c r="J722" s="12"/>
    </row>
    <row r="723" spans="1:10">
      <c r="A723" s="2"/>
      <c r="C723" s="2"/>
      <c r="D723" s="2"/>
      <c r="E723" s="2"/>
      <c r="F723" s="2"/>
      <c r="G723" s="2"/>
      <c r="H723" s="10"/>
      <c r="I723" s="11"/>
      <c r="J723" s="12"/>
    </row>
    <row r="724" spans="1:10">
      <c r="A724" s="2"/>
      <c r="C724" s="2"/>
      <c r="D724" s="2"/>
      <c r="E724" s="2"/>
      <c r="F724" s="2"/>
      <c r="G724" s="2"/>
      <c r="H724" s="10"/>
      <c r="I724" s="11"/>
      <c r="J724" s="12"/>
    </row>
    <row r="725" spans="1:10">
      <c r="A725" s="2"/>
      <c r="C725" s="2"/>
      <c r="D725" s="2"/>
      <c r="E725" s="2"/>
      <c r="F725" s="2"/>
      <c r="G725" s="2"/>
      <c r="H725" s="10"/>
      <c r="I725" s="11"/>
      <c r="J725" s="12"/>
    </row>
    <row r="726" spans="1:10">
      <c r="A726" s="2"/>
      <c r="C726" s="2"/>
      <c r="D726" s="2"/>
      <c r="E726" s="2"/>
      <c r="F726" s="2"/>
      <c r="G726" s="2"/>
      <c r="H726" s="10"/>
      <c r="I726" s="11"/>
      <c r="J726" s="12"/>
    </row>
    <row r="727" spans="1:10">
      <c r="A727" s="2"/>
      <c r="C727" s="2"/>
      <c r="D727" s="2"/>
      <c r="E727" s="2"/>
      <c r="F727" s="2"/>
      <c r="G727" s="2"/>
      <c r="H727" s="10"/>
      <c r="I727" s="11"/>
      <c r="J727" s="12"/>
    </row>
    <row r="728" spans="1:10">
      <c r="A728" s="2"/>
      <c r="C728" s="2"/>
      <c r="D728" s="2"/>
      <c r="E728" s="2"/>
      <c r="F728" s="2"/>
      <c r="G728" s="2"/>
      <c r="H728" s="10"/>
      <c r="I728" s="11"/>
      <c r="J728" s="12"/>
    </row>
    <row r="729" spans="1:10">
      <c r="A729" s="2"/>
      <c r="C729" s="2"/>
      <c r="D729" s="2"/>
      <c r="E729" s="2"/>
      <c r="F729" s="2"/>
      <c r="G729" s="2"/>
      <c r="H729" s="10"/>
      <c r="I729" s="11"/>
      <c r="J729" s="12"/>
    </row>
    <row r="730" spans="1:10">
      <c r="A730" s="2"/>
      <c r="C730" s="2"/>
      <c r="D730" s="2"/>
      <c r="E730" s="2"/>
      <c r="F730" s="2"/>
      <c r="G730" s="2"/>
      <c r="H730" s="10"/>
      <c r="I730" s="11"/>
      <c r="J730" s="12"/>
    </row>
    <row r="731" spans="1:10">
      <c r="A731" s="2"/>
      <c r="C731" s="2"/>
      <c r="D731" s="2"/>
      <c r="E731" s="2"/>
      <c r="F731" s="2"/>
      <c r="G731" s="2"/>
      <c r="H731" s="10"/>
      <c r="I731" s="11"/>
      <c r="J731" s="12"/>
    </row>
    <row r="732" spans="1:10">
      <c r="A732" s="2"/>
      <c r="C732" s="2"/>
      <c r="D732" s="2"/>
      <c r="E732" s="2"/>
      <c r="F732" s="2"/>
      <c r="G732" s="2"/>
      <c r="H732" s="10"/>
      <c r="I732" s="11"/>
      <c r="J732" s="12"/>
    </row>
    <row r="733" spans="1:10">
      <c r="A733" s="2"/>
      <c r="C733" s="2"/>
      <c r="D733" s="2"/>
      <c r="E733" s="2"/>
      <c r="F733" s="2"/>
      <c r="G733" s="2"/>
      <c r="H733" s="10"/>
      <c r="I733" s="11"/>
      <c r="J733" s="12"/>
    </row>
    <row r="734" spans="1:10">
      <c r="A734" s="2"/>
      <c r="C734" s="2"/>
      <c r="D734" s="2"/>
      <c r="E734" s="2"/>
      <c r="F734" s="2"/>
      <c r="G734" s="2"/>
      <c r="H734" s="10"/>
      <c r="I734" s="11"/>
      <c r="J734" s="12"/>
    </row>
    <row r="735" spans="1:10">
      <c r="A735" s="2"/>
      <c r="C735" s="2"/>
      <c r="D735" s="2"/>
      <c r="E735" s="2"/>
      <c r="F735" s="2"/>
      <c r="G735" s="2"/>
      <c r="H735" s="10"/>
      <c r="I735" s="11"/>
      <c r="J735" s="12"/>
    </row>
    <row r="736" spans="1:10">
      <c r="A736" s="2"/>
      <c r="C736" s="2"/>
      <c r="D736" s="2"/>
      <c r="E736" s="2"/>
      <c r="F736" s="2"/>
      <c r="G736" s="2"/>
      <c r="H736" s="10"/>
      <c r="I736" s="11"/>
      <c r="J736" s="12"/>
    </row>
    <row r="737" spans="1:10">
      <c r="A737" s="2"/>
      <c r="C737" s="2"/>
      <c r="D737" s="2"/>
      <c r="E737" s="2"/>
      <c r="F737" s="2"/>
      <c r="G737" s="2"/>
      <c r="H737" s="10"/>
      <c r="I737" s="11"/>
      <c r="J737" s="12"/>
    </row>
    <row r="738" spans="1:10">
      <c r="A738" s="2"/>
      <c r="C738" s="2"/>
      <c r="D738" s="2"/>
      <c r="E738" s="2"/>
      <c r="F738" s="2"/>
      <c r="G738" s="2"/>
      <c r="H738" s="10"/>
      <c r="I738" s="11"/>
      <c r="J738" s="12"/>
    </row>
    <row r="739" spans="1:10">
      <c r="A739" s="2"/>
      <c r="C739" s="2"/>
      <c r="D739" s="2"/>
      <c r="E739" s="2"/>
      <c r="F739" s="2"/>
      <c r="G739" s="2"/>
      <c r="H739" s="10"/>
      <c r="I739" s="11"/>
      <c r="J739" s="12"/>
    </row>
    <row r="740" spans="1:10">
      <c r="A740" s="2"/>
      <c r="C740" s="2"/>
      <c r="D740" s="2"/>
      <c r="E740" s="2"/>
      <c r="F740" s="2"/>
      <c r="G740" s="2"/>
      <c r="H740" s="14"/>
      <c r="I740" s="15"/>
      <c r="J740" s="16"/>
    </row>
    <row r="742" spans="1:10">
      <c r="A742" s="2"/>
      <c r="C742" s="2"/>
      <c r="D742" s="2"/>
      <c r="E742" s="2"/>
      <c r="F742" s="2"/>
      <c r="G742" s="2"/>
      <c r="H742" s="19"/>
      <c r="I742" s="20"/>
      <c r="J742" s="21"/>
    </row>
    <row r="743" spans="1:10">
      <c r="A743" s="2"/>
      <c r="C743" s="2"/>
      <c r="D743" s="2"/>
      <c r="E743" s="2"/>
      <c r="F743" s="2"/>
      <c r="G743" s="2"/>
      <c r="H743" s="19"/>
      <c r="I743" s="20"/>
      <c r="J743" s="21"/>
    </row>
    <row r="744" spans="1:10">
      <c r="A744" s="2"/>
      <c r="C744" s="2"/>
      <c r="D744" s="2"/>
      <c r="E744" s="2"/>
      <c r="F744" s="2"/>
      <c r="G744" s="2"/>
      <c r="H744" s="19"/>
      <c r="I744" s="20"/>
      <c r="J744" s="21"/>
    </row>
    <row r="745" spans="1:10">
      <c r="A745" s="2"/>
      <c r="C745" s="2"/>
      <c r="D745" s="2"/>
      <c r="E745" s="2"/>
      <c r="F745" s="2"/>
      <c r="G745" s="2"/>
      <c r="H745" s="19"/>
      <c r="I745" s="20"/>
      <c r="J745" s="21"/>
    </row>
    <row r="746" spans="1:10">
      <c r="A746" s="2"/>
      <c r="C746" s="2"/>
      <c r="D746" s="2"/>
      <c r="E746" s="2"/>
      <c r="F746" s="2"/>
      <c r="G746" s="2"/>
      <c r="H746" s="19"/>
      <c r="I746" s="20"/>
      <c r="J746" s="21"/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"/>
  <sheetViews>
    <sheetView topLeftCell="AJ1" workbookViewId="0">
      <selection activeCell="D15" sqref="D15"/>
    </sheetView>
  </sheetViews>
  <sheetFormatPr baseColWidth="10" defaultColWidth="8.83203125" defaultRowHeight="14" x14ac:dyDescent="0"/>
  <cols>
    <col min="1" max="20" width="8.83203125" style="22"/>
    <col min="21" max="23" width="22.33203125" style="22" customWidth="1"/>
    <col min="24" max="53" width="8.83203125" style="22"/>
    <col min="54" max="54" width="11" style="22" customWidth="1"/>
    <col min="55" max="59" width="8.83203125" style="22"/>
  </cols>
  <sheetData>
    <row r="1" spans="1:57" ht="30">
      <c r="A1" s="22" t="s">
        <v>839</v>
      </c>
      <c r="C1" s="22" t="s">
        <v>840</v>
      </c>
      <c r="E1" s="22" t="s">
        <v>841</v>
      </c>
      <c r="G1" s="22" t="s">
        <v>842</v>
      </c>
      <c r="H1" s="22" t="s">
        <v>843</v>
      </c>
      <c r="I1" s="22" t="s">
        <v>844</v>
      </c>
      <c r="J1" s="22" t="s">
        <v>845</v>
      </c>
      <c r="K1" s="22" t="s">
        <v>846</v>
      </c>
      <c r="N1" s="22" t="s">
        <v>847</v>
      </c>
      <c r="R1" s="22" t="s">
        <v>848</v>
      </c>
      <c r="S1" s="22" t="s">
        <v>849</v>
      </c>
      <c r="U1" s="22" t="s">
        <v>850</v>
      </c>
      <c r="V1" s="22" t="s">
        <v>851</v>
      </c>
      <c r="W1" s="22" t="s">
        <v>852</v>
      </c>
      <c r="Y1" s="22" t="s">
        <v>853</v>
      </c>
      <c r="AB1" s="22" t="s">
        <v>854</v>
      </c>
      <c r="AD1" s="22" t="s">
        <v>855</v>
      </c>
      <c r="AF1" s="22" t="s">
        <v>856</v>
      </c>
      <c r="AI1" s="22" t="s">
        <v>857</v>
      </c>
      <c r="AL1" s="22" t="s">
        <v>858</v>
      </c>
      <c r="AN1" s="22" t="s">
        <v>859</v>
      </c>
      <c r="AP1" s="22" t="s">
        <v>860</v>
      </c>
      <c r="AR1" s="22" t="s">
        <v>861</v>
      </c>
      <c r="AT1" s="22" t="s">
        <v>862</v>
      </c>
      <c r="AW1" s="22" t="s">
        <v>863</v>
      </c>
      <c r="AY1" s="22" t="s">
        <v>864</v>
      </c>
      <c r="BA1" s="23" t="s">
        <v>865</v>
      </c>
      <c r="BB1" s="24" t="s">
        <v>866</v>
      </c>
      <c r="BC1" s="24" t="s">
        <v>867</v>
      </c>
      <c r="BE1" s="22" t="s">
        <v>868</v>
      </c>
    </row>
    <row r="2" spans="1:57" ht="15" thickBot="1"/>
    <row r="3" spans="1:57" ht="28">
      <c r="A3" s="22" t="s">
        <v>869</v>
      </c>
      <c r="C3" s="25" t="s">
        <v>870</v>
      </c>
      <c r="E3" s="25" t="s">
        <v>871</v>
      </c>
      <c r="G3" s="22" t="s">
        <v>872</v>
      </c>
      <c r="H3" s="22" t="s">
        <v>873</v>
      </c>
      <c r="I3" s="26" t="s">
        <v>874</v>
      </c>
      <c r="J3" s="27" t="s">
        <v>875</v>
      </c>
      <c r="K3" s="22" t="s">
        <v>876</v>
      </c>
      <c r="L3" s="26"/>
      <c r="N3" s="28" t="s">
        <v>877</v>
      </c>
      <c r="R3" s="22" t="s">
        <v>878</v>
      </c>
      <c r="S3" s="22" t="s">
        <v>879</v>
      </c>
      <c r="U3" s="28" t="s">
        <v>880</v>
      </c>
      <c r="V3" s="28"/>
      <c r="W3" s="22" t="s">
        <v>881</v>
      </c>
      <c r="Y3" s="22" t="s">
        <v>882</v>
      </c>
      <c r="AB3" s="22" t="s">
        <v>882</v>
      </c>
      <c r="AD3" s="22" t="s">
        <v>883</v>
      </c>
      <c r="AF3" s="22" t="s">
        <v>884</v>
      </c>
      <c r="AI3" s="22" t="s">
        <v>885</v>
      </c>
      <c r="AL3" s="22" t="s">
        <v>886</v>
      </c>
      <c r="AN3" s="22" t="s">
        <v>887</v>
      </c>
      <c r="AP3" s="22" t="s">
        <v>888</v>
      </c>
      <c r="AR3" s="22" t="s">
        <v>885</v>
      </c>
      <c r="AT3" s="29" t="s">
        <v>889</v>
      </c>
      <c r="AU3" s="30">
        <v>0</v>
      </c>
      <c r="AW3" s="31" t="s">
        <v>890</v>
      </c>
      <c r="AY3" s="32" t="s">
        <v>891</v>
      </c>
      <c r="BA3" s="31" t="s">
        <v>892</v>
      </c>
      <c r="BB3" s="31" t="s">
        <v>893</v>
      </c>
      <c r="BC3" s="31" t="s">
        <v>894</v>
      </c>
      <c r="BE3" s="22" t="s">
        <v>895</v>
      </c>
    </row>
    <row r="4" spans="1:57">
      <c r="A4" s="22" t="s">
        <v>896</v>
      </c>
      <c r="C4" s="25" t="s">
        <v>897</v>
      </c>
      <c r="E4" s="25" t="s">
        <v>898</v>
      </c>
      <c r="G4" s="22" t="s">
        <v>899</v>
      </c>
      <c r="H4" s="22" t="s">
        <v>900</v>
      </c>
      <c r="I4" s="26" t="s">
        <v>901</v>
      </c>
      <c r="J4" s="27" t="s">
        <v>902</v>
      </c>
      <c r="K4" s="22" t="s">
        <v>903</v>
      </c>
      <c r="L4" s="26"/>
      <c r="N4" s="28" t="s">
        <v>904</v>
      </c>
      <c r="R4" s="22" t="s">
        <v>905</v>
      </c>
      <c r="S4" s="22" t="s">
        <v>906</v>
      </c>
      <c r="U4" s="28" t="s">
        <v>907</v>
      </c>
      <c r="V4" s="28"/>
      <c r="W4" s="22" t="s">
        <v>908</v>
      </c>
      <c r="Y4" s="22" t="s">
        <v>885</v>
      </c>
      <c r="AB4" s="22" t="s">
        <v>885</v>
      </c>
      <c r="AD4" s="22" t="s">
        <v>909</v>
      </c>
      <c r="AF4" s="22" t="s">
        <v>910</v>
      </c>
      <c r="AI4" s="22" t="s">
        <v>911</v>
      </c>
      <c r="AL4" s="22" t="s">
        <v>912</v>
      </c>
      <c r="AN4" s="22" t="s">
        <v>913</v>
      </c>
      <c r="AP4" s="22" t="s">
        <v>914</v>
      </c>
      <c r="AR4" s="22" t="s">
        <v>911</v>
      </c>
      <c r="AT4" s="33" t="s">
        <v>915</v>
      </c>
      <c r="AU4" s="34">
        <v>1</v>
      </c>
      <c r="AW4" s="35" t="s">
        <v>916</v>
      </c>
      <c r="AY4" s="25" t="s">
        <v>917</v>
      </c>
      <c r="BA4" s="35" t="s">
        <v>918</v>
      </c>
      <c r="BB4" s="35" t="s">
        <v>919</v>
      </c>
      <c r="BC4" s="35" t="s">
        <v>920</v>
      </c>
      <c r="BE4" s="22" t="s">
        <v>921</v>
      </c>
    </row>
    <row r="5" spans="1:57" ht="29" thickBot="1">
      <c r="A5" s="22" t="s">
        <v>922</v>
      </c>
      <c r="C5" s="25" t="s">
        <v>923</v>
      </c>
      <c r="E5" s="25" t="s">
        <v>924</v>
      </c>
      <c r="G5" s="22" t="s">
        <v>925</v>
      </c>
      <c r="H5" s="22" t="s">
        <v>926</v>
      </c>
      <c r="I5" s="26" t="s">
        <v>927</v>
      </c>
      <c r="J5" s="27" t="s">
        <v>928</v>
      </c>
      <c r="K5" s="22" t="s">
        <v>929</v>
      </c>
      <c r="L5" s="26"/>
      <c r="N5" s="28" t="s">
        <v>930</v>
      </c>
      <c r="R5" s="22" t="s">
        <v>931</v>
      </c>
      <c r="S5" s="22" t="s">
        <v>932</v>
      </c>
      <c r="U5" s="36" t="s">
        <v>933</v>
      </c>
      <c r="V5" s="28" t="s">
        <v>934</v>
      </c>
      <c r="W5" s="22" t="s">
        <v>935</v>
      </c>
      <c r="Y5" s="22" t="s">
        <v>936</v>
      </c>
      <c r="AB5" s="22" t="s">
        <v>936</v>
      </c>
      <c r="AF5" s="22" t="s">
        <v>937</v>
      </c>
      <c r="AI5" s="22" t="s">
        <v>905</v>
      </c>
      <c r="AL5" s="22" t="s">
        <v>938</v>
      </c>
      <c r="AN5" s="22" t="s">
        <v>939</v>
      </c>
      <c r="AP5" s="22" t="s">
        <v>940</v>
      </c>
      <c r="AR5" s="22" t="s">
        <v>905</v>
      </c>
      <c r="AT5" s="37" t="s">
        <v>941</v>
      </c>
      <c r="AU5" s="38">
        <v>2</v>
      </c>
      <c r="AW5" s="35" t="s">
        <v>942</v>
      </c>
      <c r="AY5" s="25" t="s">
        <v>943</v>
      </c>
      <c r="BA5" s="35" t="s">
        <v>944</v>
      </c>
      <c r="BB5" s="35" t="s">
        <v>945</v>
      </c>
      <c r="BC5" s="35" t="s">
        <v>946</v>
      </c>
      <c r="BE5" s="22" t="s">
        <v>947</v>
      </c>
    </row>
    <row r="6" spans="1:57" ht="28">
      <c r="A6" s="22" t="s">
        <v>948</v>
      </c>
      <c r="E6" s="25" t="s">
        <v>949</v>
      </c>
      <c r="H6" s="22" t="s">
        <v>950</v>
      </c>
      <c r="I6" s="26" t="s">
        <v>951</v>
      </c>
      <c r="J6" s="32" t="s">
        <v>952</v>
      </c>
      <c r="K6" s="22" t="s">
        <v>953</v>
      </c>
      <c r="L6" s="26"/>
      <c r="N6" s="28" t="s">
        <v>954</v>
      </c>
      <c r="R6" s="22" t="s">
        <v>955</v>
      </c>
      <c r="V6" s="28" t="s">
        <v>956</v>
      </c>
      <c r="W6" s="22" t="s">
        <v>957</v>
      </c>
      <c r="Y6" s="22" t="s">
        <v>958</v>
      </c>
      <c r="AB6" s="22" t="s">
        <v>959</v>
      </c>
      <c r="AF6" s="22" t="s">
        <v>960</v>
      </c>
      <c r="AI6" s="22" t="s">
        <v>961</v>
      </c>
      <c r="AN6" s="22" t="s">
        <v>962</v>
      </c>
      <c r="AP6" s="22" t="s">
        <v>955</v>
      </c>
      <c r="AR6" s="22" t="s">
        <v>963</v>
      </c>
      <c r="AW6" s="35" t="s">
        <v>964</v>
      </c>
      <c r="AY6" s="25" t="s">
        <v>965</v>
      </c>
      <c r="BA6" s="35" t="s">
        <v>966</v>
      </c>
      <c r="BB6" s="35"/>
      <c r="BC6" s="35"/>
      <c r="BE6" s="22" t="s">
        <v>967</v>
      </c>
    </row>
    <row r="7" spans="1:57" ht="28">
      <c r="A7" s="22" t="s">
        <v>968</v>
      </c>
      <c r="E7" s="25" t="s">
        <v>969</v>
      </c>
      <c r="H7" s="22" t="s">
        <v>970</v>
      </c>
      <c r="I7" s="26" t="s">
        <v>971</v>
      </c>
      <c r="J7" s="32" t="s">
        <v>972</v>
      </c>
      <c r="K7" s="22" t="s">
        <v>973</v>
      </c>
      <c r="L7" s="26"/>
      <c r="N7" s="39" t="s">
        <v>974</v>
      </c>
      <c r="O7" s="22" t="s">
        <v>975</v>
      </c>
      <c r="P7" s="22">
        <v>0</v>
      </c>
      <c r="V7" s="28" t="s">
        <v>976</v>
      </c>
      <c r="AB7" s="22" t="s">
        <v>958</v>
      </c>
      <c r="AF7" s="22" t="s">
        <v>977</v>
      </c>
      <c r="AN7" s="22" t="s">
        <v>978</v>
      </c>
      <c r="AP7" s="22" t="s">
        <v>979</v>
      </c>
      <c r="AR7" s="22" t="s">
        <v>980</v>
      </c>
      <c r="AW7" s="35" t="s">
        <v>981</v>
      </c>
      <c r="AY7" s="25" t="s">
        <v>982</v>
      </c>
      <c r="BE7" s="22" t="s">
        <v>983</v>
      </c>
    </row>
    <row r="8" spans="1:57">
      <c r="A8" s="22" t="s">
        <v>984</v>
      </c>
      <c r="E8" s="25" t="s">
        <v>985</v>
      </c>
      <c r="I8" s="26" t="s">
        <v>986</v>
      </c>
      <c r="J8" s="32" t="s">
        <v>987</v>
      </c>
      <c r="K8" s="22" t="s">
        <v>988</v>
      </c>
      <c r="L8" s="26"/>
      <c r="N8" s="39" t="s">
        <v>989</v>
      </c>
      <c r="O8" s="22" t="s">
        <v>990</v>
      </c>
      <c r="P8" s="22">
        <v>1</v>
      </c>
      <c r="V8" s="28" t="s">
        <v>991</v>
      </c>
      <c r="AN8" s="22" t="s">
        <v>992</v>
      </c>
      <c r="AP8" s="22" t="s">
        <v>993</v>
      </c>
      <c r="AW8" s="35" t="s">
        <v>994</v>
      </c>
      <c r="BE8" s="22" t="s">
        <v>995</v>
      </c>
    </row>
    <row r="9" spans="1:57">
      <c r="A9" s="22" t="s">
        <v>996</v>
      </c>
      <c r="E9" s="25" t="s">
        <v>871</v>
      </c>
      <c r="I9" s="26" t="s">
        <v>997</v>
      </c>
      <c r="J9" s="27" t="s">
        <v>892</v>
      </c>
      <c r="K9" s="22" t="s">
        <v>998</v>
      </c>
      <c r="L9" s="26"/>
      <c r="N9" s="39" t="s">
        <v>999</v>
      </c>
      <c r="O9" s="22" t="s">
        <v>908</v>
      </c>
      <c r="P9" s="22">
        <v>2</v>
      </c>
      <c r="V9" s="28"/>
      <c r="AN9" s="22" t="s">
        <v>1000</v>
      </c>
      <c r="AP9" s="22" t="s">
        <v>1001</v>
      </c>
      <c r="AW9" s="35" t="s">
        <v>1002</v>
      </c>
    </row>
    <row r="10" spans="1:57" ht="29" thickBot="1">
      <c r="E10" s="25" t="s">
        <v>1003</v>
      </c>
      <c r="I10" s="26" t="s">
        <v>1004</v>
      </c>
      <c r="J10" s="27" t="s">
        <v>918</v>
      </c>
      <c r="N10" s="39" t="s">
        <v>1005</v>
      </c>
      <c r="O10" s="22" t="s">
        <v>1006</v>
      </c>
      <c r="P10" s="22">
        <v>3</v>
      </c>
      <c r="AN10" s="22" t="s">
        <v>930</v>
      </c>
      <c r="AP10" s="22" t="s">
        <v>1007</v>
      </c>
      <c r="AW10" s="35" t="s">
        <v>1008</v>
      </c>
    </row>
    <row r="11" spans="1:57" ht="28">
      <c r="E11" s="25" t="s">
        <v>1009</v>
      </c>
      <c r="J11" s="27" t="s">
        <v>944</v>
      </c>
      <c r="N11" s="39" t="s">
        <v>1010</v>
      </c>
      <c r="O11" s="22" t="s">
        <v>1011</v>
      </c>
      <c r="P11" s="22">
        <v>4</v>
      </c>
      <c r="V11" s="29" t="s">
        <v>1012</v>
      </c>
      <c r="W11" s="30"/>
      <c r="Y11" s="29" t="s">
        <v>1013</v>
      </c>
      <c r="Z11" s="30"/>
      <c r="AB11" s="29" t="s">
        <v>1014</v>
      </c>
      <c r="AC11" s="30"/>
      <c r="AF11" s="29" t="s">
        <v>1015</v>
      </c>
      <c r="AG11" s="30"/>
      <c r="AI11" s="29" t="s">
        <v>1016</v>
      </c>
      <c r="AJ11" s="30"/>
      <c r="AL11" s="29" t="s">
        <v>1017</v>
      </c>
      <c r="AM11" s="30"/>
      <c r="AN11" s="22" t="s">
        <v>1018</v>
      </c>
      <c r="AP11" s="22" t="s">
        <v>938</v>
      </c>
      <c r="AW11" s="35" t="s">
        <v>1019</v>
      </c>
    </row>
    <row r="12" spans="1:57">
      <c r="E12" s="25" t="s">
        <v>1020</v>
      </c>
      <c r="J12" s="27" t="s">
        <v>1021</v>
      </c>
      <c r="N12" s="39" t="s">
        <v>1022</v>
      </c>
      <c r="O12" s="22" t="s">
        <v>1023</v>
      </c>
      <c r="P12" s="22">
        <v>5</v>
      </c>
      <c r="V12" s="33" t="s">
        <v>881</v>
      </c>
      <c r="W12" s="34">
        <v>1</v>
      </c>
      <c r="Y12" s="33" t="s">
        <v>1024</v>
      </c>
      <c r="Z12" s="34">
        <v>0</v>
      </c>
      <c r="AB12" s="40" t="s">
        <v>1025</v>
      </c>
      <c r="AC12" s="34">
        <v>0</v>
      </c>
      <c r="AF12" s="33" t="s">
        <v>1026</v>
      </c>
      <c r="AG12" s="34">
        <v>1</v>
      </c>
      <c r="AI12" s="40" t="s">
        <v>1025</v>
      </c>
      <c r="AJ12" s="34">
        <v>0</v>
      </c>
      <c r="AL12" s="33" t="s">
        <v>1027</v>
      </c>
      <c r="AM12" s="34">
        <v>0</v>
      </c>
      <c r="AN12" s="22" t="s">
        <v>1028</v>
      </c>
      <c r="AP12" s="22" t="s">
        <v>1029</v>
      </c>
    </row>
    <row r="13" spans="1:57" ht="15" thickBot="1">
      <c r="E13" s="25" t="s">
        <v>1030</v>
      </c>
      <c r="J13" s="27" t="s">
        <v>1031</v>
      </c>
      <c r="V13" s="33" t="s">
        <v>908</v>
      </c>
      <c r="W13" s="34">
        <v>2</v>
      </c>
      <c r="Y13" s="33" t="s">
        <v>881</v>
      </c>
      <c r="Z13" s="34">
        <v>1</v>
      </c>
      <c r="AB13" s="40" t="s">
        <v>1032</v>
      </c>
      <c r="AC13" s="34">
        <v>1</v>
      </c>
      <c r="AF13" s="33" t="s">
        <v>1033</v>
      </c>
      <c r="AG13" s="34">
        <v>2</v>
      </c>
      <c r="AI13" s="40" t="s">
        <v>1034</v>
      </c>
      <c r="AJ13" s="34">
        <v>1</v>
      </c>
      <c r="AL13" s="33" t="s">
        <v>1035</v>
      </c>
      <c r="AM13" s="34">
        <v>1</v>
      </c>
    </row>
    <row r="14" spans="1:57" ht="29" thickBot="1">
      <c r="J14" s="27" t="s">
        <v>1036</v>
      </c>
      <c r="N14" s="41" t="s">
        <v>1037</v>
      </c>
      <c r="O14" s="42"/>
      <c r="P14" s="30"/>
      <c r="Q14" s="43"/>
      <c r="R14" s="43"/>
      <c r="S14" s="43"/>
      <c r="V14" s="33" t="s">
        <v>935</v>
      </c>
      <c r="W14" s="34">
        <v>3</v>
      </c>
      <c r="Y14" s="33" t="s">
        <v>908</v>
      </c>
      <c r="Z14" s="34">
        <v>2</v>
      </c>
      <c r="AB14" s="40" t="s">
        <v>1038</v>
      </c>
      <c r="AC14" s="34">
        <v>2</v>
      </c>
      <c r="AF14" s="37" t="s">
        <v>1039</v>
      </c>
      <c r="AG14" s="38">
        <v>3</v>
      </c>
      <c r="AI14" s="40" t="s">
        <v>1040</v>
      </c>
      <c r="AJ14" s="34">
        <v>2</v>
      </c>
      <c r="AL14" s="33" t="s">
        <v>1041</v>
      </c>
      <c r="AM14" s="34">
        <v>2</v>
      </c>
    </row>
    <row r="15" spans="1:57" ht="15" thickBot="1">
      <c r="J15" s="27" t="s">
        <v>1042</v>
      </c>
      <c r="N15" s="44">
        <v>0</v>
      </c>
      <c r="O15" s="43" t="s">
        <v>975</v>
      </c>
      <c r="P15" s="34">
        <v>0</v>
      </c>
      <c r="Q15" s="43"/>
      <c r="R15" s="43"/>
      <c r="S15" s="43"/>
      <c r="V15" s="37" t="s">
        <v>957</v>
      </c>
      <c r="W15" s="38">
        <v>0</v>
      </c>
      <c r="Y15" s="37" t="s">
        <v>935</v>
      </c>
      <c r="Z15" s="38">
        <v>3</v>
      </c>
      <c r="AB15" s="40" t="s">
        <v>1043</v>
      </c>
      <c r="AC15" s="34">
        <v>3</v>
      </c>
      <c r="AF15" s="43"/>
      <c r="AG15" s="43"/>
      <c r="AI15" s="40" t="s">
        <v>1044</v>
      </c>
      <c r="AJ15" s="34">
        <v>3</v>
      </c>
      <c r="AL15" s="37" t="s">
        <v>1045</v>
      </c>
      <c r="AM15" s="38">
        <v>3</v>
      </c>
    </row>
    <row r="16" spans="1:57" ht="28">
      <c r="J16" s="32" t="s">
        <v>1046</v>
      </c>
      <c r="N16" s="44">
        <v>3</v>
      </c>
      <c r="O16" s="43" t="s">
        <v>990</v>
      </c>
      <c r="P16" s="34">
        <v>1</v>
      </c>
      <c r="Q16" s="43"/>
      <c r="R16" s="43"/>
      <c r="S16" s="43"/>
      <c r="AB16" s="40" t="s">
        <v>1047</v>
      </c>
      <c r="AC16" s="34">
        <v>4</v>
      </c>
      <c r="AI16" s="40" t="s">
        <v>1048</v>
      </c>
      <c r="AJ16" s="34">
        <v>4</v>
      </c>
    </row>
    <row r="17" spans="9:36" ht="15" thickBot="1">
      <c r="J17" s="32" t="s">
        <v>1049</v>
      </c>
      <c r="N17" s="44">
        <v>11</v>
      </c>
      <c r="O17" s="43" t="s">
        <v>908</v>
      </c>
      <c r="P17" s="34">
        <v>2</v>
      </c>
      <c r="Q17" s="43"/>
      <c r="R17" s="43"/>
      <c r="S17" s="43"/>
      <c r="AB17" s="45" t="s">
        <v>1050</v>
      </c>
      <c r="AC17" s="38">
        <v>5</v>
      </c>
      <c r="AI17" s="45" t="s">
        <v>1051</v>
      </c>
      <c r="AJ17" s="38">
        <v>5</v>
      </c>
    </row>
    <row r="18" spans="9:36" ht="29" thickBot="1">
      <c r="J18" s="27" t="s">
        <v>1052</v>
      </c>
      <c r="N18" s="44">
        <v>31</v>
      </c>
      <c r="O18" s="43" t="s">
        <v>1006</v>
      </c>
      <c r="P18" s="34">
        <v>3</v>
      </c>
      <c r="Q18" s="43"/>
      <c r="R18" s="43"/>
      <c r="S18" s="43"/>
    </row>
    <row r="19" spans="9:36">
      <c r="J19" s="46" t="s">
        <v>1053</v>
      </c>
      <c r="N19" s="44">
        <v>61</v>
      </c>
      <c r="O19" s="43" t="s">
        <v>1011</v>
      </c>
      <c r="P19" s="34">
        <v>4</v>
      </c>
      <c r="Q19" s="43"/>
      <c r="R19" s="43"/>
      <c r="S19" s="43"/>
      <c r="AB19" s="47" t="s">
        <v>1054</v>
      </c>
      <c r="AC19" s="30"/>
    </row>
    <row r="20" spans="9:36" ht="15" thickBot="1">
      <c r="N20" s="48">
        <v>91</v>
      </c>
      <c r="O20" s="49" t="s">
        <v>1023</v>
      </c>
      <c r="P20" s="38">
        <v>5</v>
      </c>
      <c r="Q20" s="43"/>
      <c r="R20" s="43"/>
      <c r="S20" s="43"/>
      <c r="AB20" s="40" t="s">
        <v>1055</v>
      </c>
      <c r="AC20" s="34">
        <v>0</v>
      </c>
    </row>
    <row r="21" spans="9:36">
      <c r="AB21" s="40" t="s">
        <v>1056</v>
      </c>
      <c r="AC21" s="34">
        <v>1</v>
      </c>
    </row>
    <row r="22" spans="9:36" ht="26">
      <c r="I22" s="50" t="s">
        <v>1057</v>
      </c>
      <c r="J22" s="50" t="s">
        <v>1058</v>
      </c>
      <c r="AB22" s="40" t="s">
        <v>1059</v>
      </c>
      <c r="AC22" s="34">
        <v>2</v>
      </c>
    </row>
    <row r="23" spans="9:36">
      <c r="I23" s="22" t="s">
        <v>883</v>
      </c>
      <c r="J23" s="22" t="s">
        <v>934</v>
      </c>
      <c r="AB23" s="40" t="s">
        <v>1043</v>
      </c>
      <c r="AC23" s="34">
        <v>3</v>
      </c>
    </row>
    <row r="24" spans="9:36">
      <c r="I24" s="22" t="s">
        <v>959</v>
      </c>
      <c r="J24" s="22" t="s">
        <v>956</v>
      </c>
      <c r="AB24" s="40" t="s">
        <v>1047</v>
      </c>
      <c r="AC24" s="34">
        <v>4</v>
      </c>
    </row>
    <row r="25" spans="9:36" ht="15" thickBot="1">
      <c r="I25" s="22" t="s">
        <v>1060</v>
      </c>
      <c r="J25" s="22" t="s">
        <v>976</v>
      </c>
      <c r="AB25" s="45" t="s">
        <v>1050</v>
      </c>
      <c r="AC25" s="38">
        <v>5</v>
      </c>
    </row>
    <row r="26" spans="9:36">
      <c r="J26" s="22" t="s">
        <v>991</v>
      </c>
    </row>
  </sheetData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crystal plastic fabric</vt:lpstr>
      <vt:lpstr>Depth_Lookup</vt:lpstr>
      <vt:lpstr>definitions_list_lookup</vt:lpstr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michiken</dc:creator>
  <cp:lastModifiedBy>Jude Coggon</cp:lastModifiedBy>
  <dcterms:created xsi:type="dcterms:W3CDTF">2018-08-24T04:56:00Z</dcterms:created>
  <dcterms:modified xsi:type="dcterms:W3CDTF">2019-04-03T10:25:28Z</dcterms:modified>
</cp:coreProperties>
</file>